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xr:revisionPtr revIDLastSave="0" documentId="8_{D0486344-B7F3-4582-8F59-84D8575F82F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nscription Famille" sheetId="2" r:id="rId1"/>
    <sheet name="FICHE A ENVOYER" sheetId="3" state="hidden" r:id="rId2"/>
    <sheet name="Tarifs" sheetId="4" r:id="rId3"/>
    <sheet name="Période" sheetId="5" state="hidden" r:id="rId4"/>
    <sheet name="$Paramètres" sheetId="6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54gKPejZC4okaiCegGtTN46kwK0sfljxEwoDXNPOteg="/>
    </ext>
  </extLst>
</workbook>
</file>

<file path=xl/calcChain.xml><?xml version="1.0" encoding="utf-8"?>
<calcChain xmlns="http://schemas.openxmlformats.org/spreadsheetml/2006/main">
  <c r="J18" i="5" l="1"/>
  <c r="I18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A10" i="5"/>
  <c r="A3" i="5"/>
  <c r="A2" i="5"/>
  <c r="H1" i="5"/>
  <c r="A1" i="5"/>
  <c r="F22" i="4"/>
  <c r="F21" i="4"/>
  <c r="F20" i="4"/>
  <c r="F19" i="4"/>
  <c r="F18" i="4"/>
  <c r="J12" i="4"/>
  <c r="A12" i="4"/>
  <c r="I5" i="4"/>
  <c r="B31" i="3"/>
  <c r="B30" i="3"/>
  <c r="B29" i="3"/>
  <c r="K21" i="3"/>
  <c r="J21" i="3"/>
  <c r="C21" i="3"/>
  <c r="B21" i="3"/>
  <c r="K20" i="3"/>
  <c r="J20" i="3"/>
  <c r="C20" i="3"/>
  <c r="B20" i="3"/>
  <c r="K19" i="3"/>
  <c r="J19" i="3"/>
  <c r="C19" i="3"/>
  <c r="B19" i="3"/>
  <c r="K18" i="3"/>
  <c r="J18" i="3"/>
  <c r="C18" i="3"/>
  <c r="B18" i="3"/>
  <c r="K17" i="3"/>
  <c r="J17" i="3"/>
  <c r="I17" i="3"/>
  <c r="C17" i="3"/>
  <c r="B17" i="3"/>
  <c r="K16" i="3"/>
  <c r="C16" i="3"/>
  <c r="B16" i="3"/>
  <c r="K15" i="3"/>
  <c r="I15" i="3"/>
  <c r="C15" i="3"/>
  <c r="B15" i="3"/>
  <c r="A15" i="3"/>
  <c r="J13" i="3"/>
  <c r="B12" i="3"/>
  <c r="A12" i="3"/>
  <c r="B11" i="3"/>
  <c r="A11" i="3"/>
  <c r="B10" i="3"/>
  <c r="A10" i="3"/>
  <c r="B9" i="3"/>
  <c r="A9" i="3"/>
  <c r="B8" i="3"/>
  <c r="B7" i="3"/>
  <c r="B6" i="3"/>
  <c r="B5" i="3"/>
  <c r="A5" i="3"/>
  <c r="A1" i="3"/>
  <c r="J47" i="2"/>
  <c r="I47" i="2"/>
  <c r="H47" i="2"/>
  <c r="K45" i="2"/>
  <c r="M33" i="2"/>
  <c r="L33" i="2"/>
  <c r="K33" i="2"/>
  <c r="B19" i="2"/>
  <c r="F18" i="2"/>
  <c r="E18" i="2"/>
  <c r="D18" i="2"/>
  <c r="A18" i="2"/>
  <c r="F17" i="2"/>
  <c r="E17" i="2"/>
  <c r="D17" i="2"/>
  <c r="A17" i="2"/>
  <c r="G5" i="2"/>
  <c r="G4" i="2"/>
  <c r="G3" i="2"/>
  <c r="C3" i="2"/>
  <c r="B3" i="2"/>
  <c r="A1" i="2"/>
  <c r="A11" i="5" l="1"/>
  <c r="A16" i="3"/>
  <c r="I36" i="2"/>
  <c r="A12" i="5"/>
  <c r="A17" i="3"/>
  <c r="I37" i="2"/>
  <c r="A13" i="5"/>
  <c r="A18" i="3"/>
  <c r="I38" i="2"/>
  <c r="A14" i="5"/>
  <c r="A19" i="3"/>
  <c r="I39" i="2"/>
  <c r="A15" i="5"/>
  <c r="A20" i="3"/>
  <c r="I40" i="2"/>
  <c r="A16" i="5"/>
  <c r="A21" i="3"/>
  <c r="I41" i="2"/>
  <c r="B18" i="5"/>
  <c r="B12" i="4"/>
  <c r="C12" i="4" s="1"/>
  <c r="B23" i="3"/>
  <c r="N27" i="3" s="1"/>
  <c r="H27" i="3" s="1"/>
  <c r="K47" i="2"/>
  <c r="K41" i="2"/>
  <c r="K40" i="2"/>
  <c r="K39" i="2"/>
  <c r="K38" i="2"/>
  <c r="K37" i="2"/>
  <c r="K36" i="2"/>
  <c r="D16" i="3" s="1"/>
  <c r="K35" i="2"/>
  <c r="I35" i="2"/>
  <c r="I42" i="2" s="1"/>
  <c r="L41" i="2"/>
  <c r="L40" i="2"/>
  <c r="L39" i="2"/>
  <c r="L38" i="2"/>
  <c r="L37" i="2"/>
  <c r="L36" i="2"/>
  <c r="L35" i="2"/>
  <c r="N41" i="2"/>
  <c r="M41" i="2"/>
  <c r="H41" i="2"/>
  <c r="J41" i="2" s="1"/>
  <c r="N40" i="2"/>
  <c r="M40" i="2"/>
  <c r="H40" i="2"/>
  <c r="J40" i="2" s="1"/>
  <c r="N39" i="2"/>
  <c r="M39" i="2"/>
  <c r="H39" i="2"/>
  <c r="J39" i="2" s="1"/>
  <c r="N38" i="2"/>
  <c r="M38" i="2"/>
  <c r="N37" i="2"/>
  <c r="M37" i="2"/>
  <c r="F17" i="3" s="1"/>
  <c r="N36" i="2"/>
  <c r="M36" i="2"/>
  <c r="N35" i="2"/>
  <c r="M35" i="2"/>
  <c r="I1" i="5"/>
  <c r="I6" i="4"/>
  <c r="H6" i="4"/>
  <c r="D12" i="4"/>
  <c r="E12" i="4" s="1"/>
  <c r="L10" i="5"/>
  <c r="M15" i="3" l="1"/>
  <c r="H9" i="5"/>
  <c r="L22" i="4"/>
  <c r="C22" i="4"/>
  <c r="L21" i="4"/>
  <c r="C21" i="4"/>
  <c r="L20" i="4"/>
  <c r="C20" i="4"/>
  <c r="L19" i="4"/>
  <c r="C19" i="4"/>
  <c r="L18" i="4"/>
  <c r="C18" i="4"/>
  <c r="H12" i="4"/>
  <c r="G12" i="4"/>
  <c r="F12" i="4"/>
  <c r="H14" i="3"/>
  <c r="H34" i="2"/>
  <c r="C33" i="2"/>
  <c r="H2" i="5"/>
  <c r="B4" i="2"/>
  <c r="I2" i="5"/>
  <c r="I7" i="4"/>
  <c r="H7" i="4"/>
  <c r="C4" i="2"/>
  <c r="F10" i="5"/>
  <c r="F15" i="3"/>
  <c r="M42" i="2"/>
  <c r="G10" i="5"/>
  <c r="G15" i="3"/>
  <c r="N42" i="2"/>
  <c r="F11" i="5"/>
  <c r="F16" i="3"/>
  <c r="G11" i="5"/>
  <c r="G16" i="3"/>
  <c r="G12" i="5"/>
  <c r="G17" i="3"/>
  <c r="F13" i="5"/>
  <c r="F18" i="3"/>
  <c r="G13" i="5"/>
  <c r="G18" i="3"/>
  <c r="F14" i="5"/>
  <c r="F19" i="3"/>
  <c r="G14" i="5"/>
  <c r="G19" i="3"/>
  <c r="F15" i="5"/>
  <c r="F20" i="3"/>
  <c r="G15" i="5"/>
  <c r="G20" i="3"/>
  <c r="F16" i="5"/>
  <c r="F21" i="3"/>
  <c r="G16" i="5"/>
  <c r="G21" i="3"/>
  <c r="E10" i="5"/>
  <c r="E15" i="3"/>
  <c r="L42" i="2"/>
  <c r="E11" i="5"/>
  <c r="E16" i="3"/>
  <c r="E12" i="5"/>
  <c r="E17" i="3"/>
  <c r="E13" i="5"/>
  <c r="E18" i="3"/>
  <c r="E14" i="5"/>
  <c r="E19" i="3"/>
  <c r="E15" i="5"/>
  <c r="E20" i="3"/>
  <c r="E16" i="5"/>
  <c r="E21" i="3"/>
  <c r="D15" i="3"/>
  <c r="K42" i="2"/>
  <c r="O42" i="2" s="1"/>
  <c r="D12" i="5"/>
  <c r="D17" i="3"/>
  <c r="D13" i="5"/>
  <c r="D18" i="3"/>
  <c r="D14" i="5"/>
  <c r="D19" i="3"/>
  <c r="D15" i="5"/>
  <c r="D20" i="3"/>
  <c r="D16" i="5"/>
  <c r="D21" i="3"/>
  <c r="E42" i="2"/>
  <c r="D42" i="2"/>
  <c r="H21" i="3"/>
  <c r="L16" i="5"/>
  <c r="M21" i="3" s="1"/>
  <c r="K16" i="5"/>
  <c r="I21" i="3" s="1"/>
  <c r="H16" i="5"/>
  <c r="M16" i="5" s="1"/>
  <c r="H20" i="3"/>
  <c r="L15" i="5"/>
  <c r="M20" i="3" s="1"/>
  <c r="K15" i="5"/>
  <c r="I20" i="3" s="1"/>
  <c r="H15" i="5"/>
  <c r="M15" i="5" s="1"/>
  <c r="H19" i="3"/>
  <c r="L14" i="5"/>
  <c r="M19" i="3" s="1"/>
  <c r="K14" i="5"/>
  <c r="I19" i="3" s="1"/>
  <c r="H14" i="5"/>
  <c r="M14" i="5" s="1"/>
  <c r="L13" i="5"/>
  <c r="M18" i="3" s="1"/>
  <c r="K13" i="5"/>
  <c r="L12" i="5"/>
  <c r="M17" i="3" s="1"/>
  <c r="L11" i="5"/>
  <c r="M16" i="3" l="1"/>
  <c r="L18" i="5"/>
  <c r="K18" i="5"/>
  <c r="I18" i="3"/>
  <c r="L23" i="3" s="1"/>
  <c r="N19" i="3"/>
  <c r="N20" i="3"/>
  <c r="N21" i="3"/>
  <c r="D18" i="5"/>
  <c r="D23" i="3"/>
  <c r="E23" i="3"/>
  <c r="E18" i="5"/>
  <c r="G23" i="3"/>
  <c r="G18" i="5"/>
  <c r="F23" i="3"/>
  <c r="F18" i="5"/>
  <c r="H3" i="5"/>
  <c r="B5" i="2"/>
  <c r="I3" i="5"/>
  <c r="K13" i="3"/>
  <c r="C5" i="2"/>
  <c r="H36" i="2"/>
  <c r="H35" i="2"/>
  <c r="H38" i="2"/>
  <c r="H37" i="2"/>
  <c r="M23" i="3"/>
  <c r="M24" i="3" s="1"/>
  <c r="J37" i="2" l="1"/>
  <c r="H17" i="3"/>
  <c r="N17" i="3" s="1"/>
  <c r="H12" i="5"/>
  <c r="M12" i="5" s="1"/>
  <c r="J38" i="2"/>
  <c r="H18" i="3"/>
  <c r="N18" i="3" s="1"/>
  <c r="H13" i="5"/>
  <c r="M13" i="5" s="1"/>
  <c r="J35" i="2"/>
  <c r="H15" i="3"/>
  <c r="N15" i="3" s="1"/>
  <c r="H10" i="5"/>
  <c r="M10" i="5" s="1"/>
  <c r="J36" i="2"/>
  <c r="H16" i="3"/>
  <c r="N16" i="3" s="1"/>
  <c r="H11" i="5"/>
  <c r="M11" i="5" s="1"/>
  <c r="M18" i="5" l="1"/>
  <c r="I20" i="5" s="1"/>
  <c r="N23" i="3"/>
  <c r="J42" i="2"/>
  <c r="D46" i="2" l="1"/>
  <c r="D44" i="2"/>
  <c r="D48" i="2" s="1"/>
  <c r="Q40" i="2"/>
  <c r="N26" i="3"/>
  <c r="H26" i="3" l="1"/>
  <c r="N29" i="3"/>
</calcChain>
</file>

<file path=xl/sharedStrings.xml><?xml version="1.0" encoding="utf-8"?>
<sst xmlns="http://schemas.openxmlformats.org/spreadsheetml/2006/main" count="143" uniqueCount="101">
  <si>
    <t>Semaine 1</t>
  </si>
  <si>
    <t>Vos dates d'arrivée et de départ</t>
  </si>
  <si>
    <t>Semaine 2</t>
  </si>
  <si>
    <t>doivent être comprises entre</t>
  </si>
  <si>
    <t>Semaine 3</t>
  </si>
  <si>
    <t>le 20 Juillet et 10 Août</t>
  </si>
  <si>
    <t>Veuillez uniquement svp renseigner les zones en vert</t>
  </si>
  <si>
    <r>
      <rPr>
        <b/>
        <sz val="16"/>
        <color rgb="FF000000"/>
        <rFont val="Arial"/>
      </rPr>
      <t xml:space="preserve">Inscription famille </t>
    </r>
    <r>
      <rPr>
        <sz val="16"/>
        <color rgb="FF000000"/>
        <rFont val="Arial"/>
      </rPr>
      <t>(noms ET prénoms)</t>
    </r>
  </si>
  <si>
    <t>Nom</t>
  </si>
  <si>
    <t>Prénom</t>
  </si>
  <si>
    <t>Âge</t>
  </si>
  <si>
    <t>Nb nuits</t>
  </si>
  <si>
    <t>Date
Arrivée</t>
  </si>
  <si>
    <t>Date
Départ</t>
  </si>
  <si>
    <t>Adresse postale</t>
  </si>
  <si>
    <t>Commune</t>
  </si>
  <si>
    <t>Code postal</t>
  </si>
  <si>
    <t>Email</t>
  </si>
  <si>
    <t>Téléphone</t>
  </si>
  <si>
    <r>
      <rPr>
        <b/>
        <sz val="16"/>
        <color rgb="FF000000"/>
        <rFont val="Arial"/>
      </rPr>
      <t xml:space="preserve">Inscription "jeune isolé" </t>
    </r>
    <r>
      <rPr>
        <sz val="16"/>
        <color rgb="FF000000"/>
        <rFont val="Arial"/>
      </rPr>
      <t>(réservé pour les 16-25 ans seul)</t>
    </r>
  </si>
  <si>
    <t>Revenus du foyer</t>
  </si>
  <si>
    <r>
      <rPr>
        <i/>
        <sz val="9"/>
        <color theme="1"/>
        <rFont val="Arial"/>
      </rPr>
      <t xml:space="preserve">revenu mensuel du foyer : salaires + allocations + autres </t>
    </r>
    <r>
      <rPr>
        <b/>
        <sz val="16"/>
        <color rgb="FFFF0000"/>
        <rFont val="Calibri"/>
      </rPr>
      <t>↑</t>
    </r>
  </si>
  <si>
    <t>Taxe
séjour</t>
  </si>
  <si>
    <t>Montant</t>
  </si>
  <si>
    <t>(cette information n'est pas communiquée et restera confidentielle</t>
  </si>
  <si>
    <t>elle sert uniquement à calculer le QF, quotient familial ADAL (voir onglet TARIFS))</t>
  </si>
  <si>
    <t xml:space="preserve">Une fois votre inscription traitée, vous recevrez une validation avec un lien Hello Asso pour le réglment des Arhes. </t>
  </si>
  <si>
    <t>Le réglement du solde sera demandé à la fin du mois de juin</t>
  </si>
  <si>
    <t>ADHESION</t>
  </si>
  <si>
    <t>COUT DU SEJOUR</t>
  </si>
  <si>
    <t>Réglement avec le mail de validation de votre inscription</t>
  </si>
  <si>
    <t>Arrhes (20 %)</t>
  </si>
  <si>
    <t>Tarif</t>
  </si>
  <si>
    <t>Réglement fin juin</t>
  </si>
  <si>
    <t>Solde</t>
  </si>
  <si>
    <t>à régler durant le séjour</t>
  </si>
  <si>
    <t>Renvoyer cette fiche complétée à l'adresse :</t>
  </si>
  <si>
    <t>sejourmontagne@barotte.fr</t>
  </si>
  <si>
    <t>* Consultez l'onglet TARIFS pour plus d'informations sur le calcul des frais</t>
  </si>
  <si>
    <t>* Une taxe de séjour par adulte et par nuit est exigible par la mairie de Monetier</t>
  </si>
  <si>
    <t>* Vous recevrez un courriel de confirmation quelques jours aprés réception de votre courrier</t>
  </si>
  <si>
    <t>* N’hésitez pas à nous contacter si vous n’avez pas reçu de confirmation de votre inscription</t>
  </si>
  <si>
    <t>SEJOUR FAMILLE : Fiche d’inscription à renvoyer</t>
  </si>
  <si>
    <t>Adresse</t>
  </si>
  <si>
    <t>Âge
enfants</t>
  </si>
  <si>
    <t>Adulte (+18 ans)</t>
  </si>
  <si>
    <t>Ado (12 à 18ans)</t>
  </si>
  <si>
    <t>Enfant (4 à 11 ans)</t>
  </si>
  <si>
    <t>Bébé (- 4ans)</t>
  </si>
  <si>
    <t>Taxe
séjour
0,75 €
par adulte
par nuit</t>
  </si>
  <si>
    <t>A partir de cette année une taxe de séjour de 0,75 € par adulte et par nuit est exigible par la mairie de Monetier</t>
  </si>
  <si>
    <t>Nb personnes dans la famille</t>
  </si>
  <si>
    <t>Imprimer cette fiche et l'envoyer à l'adresse ci-dessous avec les 2 chèques suivants :</t>
  </si>
  <si>
    <t>à l'ordre de l'ADAL</t>
  </si>
  <si>
    <t>1 chèque d'arrhes d'un montant de</t>
  </si>
  <si>
    <t>1 chèque d'adhésion d'un montant de</t>
  </si>
  <si>
    <t>Adhésion</t>
  </si>
  <si>
    <t>Adresse de destination :</t>
  </si>
  <si>
    <t>Vous recevrez un courriel de confirmation dès réception de votre courrier</t>
  </si>
  <si>
    <t>N’hésitez pas à nous contacter en Juin si vous n’avez pas reçu de confirmation de votre inscription</t>
  </si>
  <si>
    <t>Année</t>
  </si>
  <si>
    <t>merci de signaler tout difficulté d'utilisation en écrivant à contact@labarotte.com</t>
  </si>
  <si>
    <t>Semaines</t>
  </si>
  <si>
    <t>Vos tarifs et votre tranche calculés en fonction de vos revenus</t>
  </si>
  <si>
    <t>Revenus</t>
  </si>
  <si>
    <t>nb personne</t>
  </si>
  <si>
    <t>nb parts</t>
  </si>
  <si>
    <t>QF</t>
  </si>
  <si>
    <t>Tranche</t>
  </si>
  <si>
    <t>Célibataire</t>
  </si>
  <si>
    <t>Grille ADAL : repérage de votre tranche en fonction de vos revenus</t>
  </si>
  <si>
    <t>QF &lt; à ou &gt; à</t>
  </si>
  <si>
    <t>Adultes</t>
  </si>
  <si>
    <t>Ados de 12 à 18 ans</t>
  </si>
  <si>
    <t>Enfants de 4 à 11 ans</t>
  </si>
  <si>
    <t>Enfants de moins de 4 ans</t>
  </si>
  <si>
    <t>gratuit</t>
  </si>
  <si>
    <t>Autres coûts</t>
  </si>
  <si>
    <t>Taxe séjour</t>
  </si>
  <si>
    <t>Adhésion familiale</t>
  </si>
  <si>
    <t>Adhésion individuelle</t>
  </si>
  <si>
    <t>Jeune isolé</t>
  </si>
  <si>
    <t>&lt;</t>
  </si>
  <si>
    <t>Contact</t>
  </si>
  <si>
    <r>
      <rPr>
        <sz val="16"/>
        <color rgb="FFFF0000"/>
        <rFont val="Caveat"/>
      </rPr>
      <t xml:space="preserve">2 - Inscrivez les dates </t>
    </r>
    <r>
      <rPr>
        <u/>
        <sz val="16"/>
        <color rgb="FFFF0000"/>
        <rFont val="Segoe Script"/>
      </rPr>
      <t>d'ARRIVEE</t>
    </r>
    <r>
      <rPr>
        <sz val="16"/>
        <color rgb="FFFF0000"/>
        <rFont val="Segoe Script"/>
      </rPr>
      <t xml:space="preserve"> et de </t>
    </r>
    <r>
      <rPr>
        <u/>
        <sz val="16"/>
        <color rgb="FFFF0000"/>
        <rFont val="Segoe Script"/>
      </rPr>
      <t>DEPART</t>
    </r>
    <r>
      <rPr>
        <sz val="16"/>
        <color rgb="FFFF0000"/>
        <rFont val="Segoe Script"/>
      </rPr>
      <t xml:space="preserve"> de chacun</t>
    </r>
  </si>
  <si>
    <t>Les familles souhaitant s’inscrire durant 15 jours ou plus doivent si possible</t>
  </si>
  <si>
    <t>privilégier les dates de début et fin de séjour afin de faciliter l’attribution des chambres.</t>
  </si>
  <si>
    <r>
      <rPr>
        <sz val="16"/>
        <color rgb="FFFF0000"/>
        <rFont val="Caveat"/>
      </rPr>
      <t xml:space="preserve">3 - Choisissez une autre semaine ou cliquez sur l'onglet </t>
    </r>
    <r>
      <rPr>
        <u/>
        <sz val="16"/>
        <color rgb="FFFF0000"/>
        <rFont val="Segoe Script"/>
      </rPr>
      <t>FICHE A ENVOYER</t>
    </r>
  </si>
  <si>
    <t>tarifs Barotte</t>
  </si>
  <si>
    <t>prix</t>
  </si>
  <si>
    <t>unitaire</t>
  </si>
  <si>
    <t>nuit &gt; 20 personnes</t>
  </si>
  <si>
    <t>nuit &gt; 10 personnes</t>
  </si>
  <si>
    <t>nuit &lt; 10 personnes</t>
  </si>
  <si>
    <t>EDF nuit</t>
  </si>
  <si>
    <t>EDF jour</t>
  </si>
  <si>
    <t>Gaz</t>
  </si>
  <si>
    <t>réductions enfants</t>
  </si>
  <si>
    <t>nuits</t>
  </si>
  <si>
    <t>Enfants -18 ans</t>
  </si>
  <si>
    <t>Enfants -10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</si>
</sst>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\ * #,##0.00\ [$€-1]\ ;\-* #,##0.00\ [$€-1]\ ;\ * \-#\ [$€-1]\ "/>
    <numFmt numFmtId="165" formatCode="d/m/yyyy"/>
    <numFmt numFmtId="166" formatCode="#,##0.00&quot; €&quot;"/>
    <numFmt numFmtId="167" formatCode="#,##0\ [$€-1];\-#,##0\ [$€-1]"/>
    <numFmt numFmtId="168" formatCode="#,##0\ ;\-#,##0\ "/>
    <numFmt numFmtId="169" formatCode="dd/mm/yy"/>
    <numFmt numFmtId="170" formatCode="0.0"/>
    <numFmt numFmtId="171" formatCode="\ * #,##0\ [$€-1]\ ;\-* #,##0\ [$€-1]\ ;\ * \-#\ [$€-1]\ "/>
    <numFmt numFmtId="172" formatCode="#,##0&quot; €&quot;;[Red]\-#,##0&quot; €&quot;"/>
    <numFmt numFmtId="173" formatCode="#,##0.00&quot; €&quot;;[Red]\-#,##0.00&quot; €&quot;"/>
  </numFmts>
  <fonts count="40">
    <font>
      <sz val="10"/>
      <color rgb="FF000000"/>
      <name val="Arial"/>
      <scheme val="minor"/>
    </font>
    <font>
      <sz val="12"/>
      <color theme="1"/>
      <name val="Arial"/>
    </font>
    <font>
      <sz val="10"/>
      <color theme="1"/>
      <name val="Arial"/>
    </font>
    <font>
      <sz val="14"/>
      <color theme="1"/>
      <name val="Arial"/>
    </font>
    <font>
      <sz val="11"/>
      <color theme="1"/>
      <name val="Arial"/>
    </font>
    <font>
      <sz val="8"/>
      <color theme="1"/>
      <name val="Arial"/>
    </font>
    <font>
      <sz val="10"/>
      <color rgb="FFFF00FF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2"/>
      <color theme="1"/>
      <name val="Arial"/>
    </font>
    <font>
      <i/>
      <sz val="10"/>
      <color theme="1"/>
      <name val="Arial"/>
    </font>
    <font>
      <sz val="18"/>
      <color theme="1"/>
      <name val="Arial"/>
    </font>
    <font>
      <b/>
      <sz val="9"/>
      <color rgb="FF0000FF"/>
      <name val="Arial"/>
    </font>
    <font>
      <b/>
      <sz val="11"/>
      <color theme="1"/>
      <name val="Arial"/>
    </font>
    <font>
      <sz val="10"/>
      <color rgb="FFFF0000"/>
      <name val="Arial"/>
    </font>
    <font>
      <sz val="11"/>
      <color rgb="FFFF0000"/>
      <name val="Caveat"/>
    </font>
    <font>
      <b/>
      <sz val="16"/>
      <color rgb="FFFF0000"/>
      <name val="Caveat"/>
    </font>
    <font>
      <b/>
      <sz val="14"/>
      <color rgb="FFFF0000"/>
      <name val="Caveat"/>
    </font>
    <font>
      <i/>
      <sz val="9"/>
      <color theme="1"/>
      <name val="Arial"/>
    </font>
    <font>
      <sz val="9"/>
      <color theme="1"/>
      <name val="Arial"/>
    </font>
    <font>
      <b/>
      <sz val="14"/>
      <color theme="1"/>
      <name val="Arial"/>
    </font>
    <font>
      <b/>
      <sz val="16"/>
      <color theme="1"/>
      <name val="Arial"/>
    </font>
    <font>
      <sz val="10"/>
      <name val="Arial"/>
    </font>
    <font>
      <sz val="12"/>
      <color rgb="FFFF0000"/>
      <name val="Arial"/>
    </font>
    <font>
      <b/>
      <u/>
      <sz val="12"/>
      <color rgb="FFFF0000"/>
      <name val="Arial"/>
    </font>
    <font>
      <b/>
      <sz val="12"/>
      <color rgb="FFFF0000"/>
      <name val="Arial"/>
    </font>
    <font>
      <b/>
      <sz val="10"/>
      <color rgb="FFCC0000"/>
      <name val="Arial"/>
    </font>
    <font>
      <b/>
      <u/>
      <sz val="14"/>
      <color rgb="FFFF0000"/>
      <name val="Arial"/>
    </font>
    <font>
      <i/>
      <sz val="11"/>
      <color rgb="FF003366"/>
      <name val="Arial"/>
    </font>
    <font>
      <i/>
      <sz val="10"/>
      <color rgb="FF0000FF"/>
      <name val="Arial"/>
    </font>
    <font>
      <sz val="10"/>
      <color rgb="FF3366FF"/>
      <name val="Arial"/>
    </font>
    <font>
      <sz val="16"/>
      <color rgb="FFFF0000"/>
      <name val="Caveat"/>
    </font>
    <font>
      <i/>
      <sz val="11"/>
      <color rgb="FF0000FF"/>
      <name val="Arial"/>
    </font>
    <font>
      <b/>
      <sz val="10"/>
      <color rgb="FFFF0000"/>
      <name val="Arial"/>
    </font>
    <font>
      <b/>
      <u/>
      <sz val="10"/>
      <color theme="1"/>
      <name val="Arial"/>
    </font>
    <font>
      <b/>
      <sz val="16"/>
      <color rgb="FFFF0000"/>
      <name val="Calibri"/>
    </font>
    <font>
      <u/>
      <sz val="16"/>
      <color rgb="FFFF0000"/>
      <name val="Segoe Script"/>
    </font>
    <font>
      <sz val="16"/>
      <color rgb="FFFF0000"/>
      <name val="Segoe Script"/>
    </font>
    <font>
      <b/>
      <sz val="16"/>
      <color rgb="FF000000"/>
      <name val="Arial"/>
    </font>
    <font>
      <sz val="16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00"/>
        <bgColor rgb="FF99CC00"/>
      </patternFill>
    </fill>
    <fill>
      <patternFill patternType="solid">
        <fgColor rgb="FF23FF23"/>
        <bgColor rgb="FF23FF23"/>
      </patternFill>
    </fill>
    <fill>
      <patternFill patternType="solid">
        <fgColor rgb="FFCCFFCC"/>
        <bgColor rgb="FFCCFFCC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6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/>
    <xf numFmtId="166" fontId="9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6" fontId="2" fillId="0" borderId="2" xfId="0" applyNumberFormat="1" applyFont="1" applyBorder="1" applyAlignment="1"/>
    <xf numFmtId="164" fontId="2" fillId="0" borderId="1" xfId="0" applyNumberFormat="1" applyFont="1" applyBorder="1" applyAlignment="1"/>
    <xf numFmtId="164" fontId="2" fillId="0" borderId="3" xfId="0" applyNumberFormat="1" applyFont="1" applyBorder="1" applyAlignment="1"/>
    <xf numFmtId="166" fontId="2" fillId="0" borderId="3" xfId="0" applyNumberFormat="1" applyFont="1" applyBorder="1" applyAlignment="1"/>
    <xf numFmtId="164" fontId="2" fillId="0" borderId="1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0" borderId="0" xfId="0" applyFont="1" applyAlignment="1"/>
    <xf numFmtId="0" fontId="13" fillId="0" borderId="0" xfId="0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0" fillId="2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4" borderId="2" xfId="0" applyFont="1" applyFill="1" applyBorder="1" applyAlignment="1"/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1" fillId="2" borderId="2" xfId="0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 wrapText="1"/>
    </xf>
    <xf numFmtId="164" fontId="2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166" fontId="8" fillId="0" borderId="0" xfId="0" applyNumberFormat="1" applyFont="1"/>
    <xf numFmtId="0" fontId="25" fillId="0" borderId="0" xfId="0" applyFont="1" applyAlignment="1">
      <alignment horizontal="left" vertical="center"/>
    </xf>
    <xf numFmtId="0" fontId="7" fillId="2" borderId="4" xfId="0" applyFont="1" applyFill="1" applyBorder="1" applyAlignment="1">
      <alignment horizontal="right"/>
    </xf>
    <xf numFmtId="164" fontId="7" fillId="0" borderId="1" xfId="0" applyNumberFormat="1" applyFont="1" applyBorder="1" applyAlignment="1"/>
    <xf numFmtId="1" fontId="2" fillId="0" borderId="2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vertical="center"/>
    </xf>
    <xf numFmtId="166" fontId="7" fillId="0" borderId="3" xfId="0" applyNumberFormat="1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2" fillId="0" borderId="0" xfId="0" applyFont="1" applyAlignme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/>
    <xf numFmtId="165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165" fontId="2" fillId="0" borderId="2" xfId="0" applyNumberFormat="1" applyFont="1" applyBorder="1" applyAlignment="1"/>
    <xf numFmtId="168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/>
    <xf numFmtId="0" fontId="30" fillId="0" borderId="0" xfId="0" applyFont="1" applyAlignment="1"/>
    <xf numFmtId="1" fontId="2" fillId="0" borderId="0" xfId="0" applyNumberFormat="1" applyFont="1" applyAlignment="1"/>
    <xf numFmtId="0" fontId="20" fillId="0" borderId="0" xfId="0" applyFont="1" applyAlignment="1">
      <alignment horizontal="center"/>
    </xf>
    <xf numFmtId="1" fontId="20" fillId="5" borderId="9" xfId="0" applyNumberFormat="1" applyFont="1" applyFill="1" applyBorder="1" applyAlignment="1"/>
    <xf numFmtId="0" fontId="3" fillId="0" borderId="10" xfId="0" applyFont="1" applyBorder="1" applyAlignment="1"/>
    <xf numFmtId="169" fontId="2" fillId="5" borderId="11" xfId="0" applyNumberFormat="1" applyFont="1" applyFill="1" applyBorder="1" applyAlignment="1"/>
    <xf numFmtId="0" fontId="13" fillId="5" borderId="12" xfId="0" applyFont="1" applyFill="1" applyBorder="1" applyAlignment="1">
      <alignment vertical="center"/>
    </xf>
    <xf numFmtId="1" fontId="20" fillId="5" borderId="4" xfId="0" applyNumberFormat="1" applyFont="1" applyFill="1" applyBorder="1" applyAlignment="1"/>
    <xf numFmtId="0" fontId="3" fillId="0" borderId="7" xfId="0" applyFont="1" applyBorder="1" applyAlignment="1"/>
    <xf numFmtId="169" fontId="2" fillId="0" borderId="6" xfId="0" applyNumberFormat="1" applyFont="1" applyBorder="1" applyAlignment="1"/>
    <xf numFmtId="1" fontId="20" fillId="5" borderId="13" xfId="0" applyNumberFormat="1" applyFont="1" applyFill="1" applyBorder="1" applyAlignment="1"/>
    <xf numFmtId="0" fontId="3" fillId="0" borderId="8" xfId="0" applyFont="1" applyBorder="1" applyAlignment="1"/>
    <xf numFmtId="0" fontId="2" fillId="0" borderId="2" xfId="0" applyFont="1" applyBorder="1" applyAlignment="1">
      <alignment horizontal="center" textRotation="90"/>
    </xf>
    <xf numFmtId="1" fontId="2" fillId="0" borderId="2" xfId="0" applyNumberFormat="1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167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70" fontId="1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166" fontId="1" fillId="6" borderId="2" xfId="0" applyNumberFormat="1" applyFont="1" applyFill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1" fontId="2" fillId="0" borderId="0" xfId="0" applyNumberFormat="1" applyFont="1" applyAlignment="1"/>
    <xf numFmtId="172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166" fontId="2" fillId="0" borderId="2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right"/>
    </xf>
    <xf numFmtId="172" fontId="2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 vertical="center" textRotation="90" wrapText="1"/>
    </xf>
    <xf numFmtId="173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0" fontId="2" fillId="0" borderId="14" xfId="0" applyFont="1" applyBorder="1" applyAlignment="1"/>
    <xf numFmtId="0" fontId="2" fillId="0" borderId="10" xfId="0" applyFont="1" applyBorder="1" applyAlignment="1"/>
    <xf numFmtId="173" fontId="2" fillId="5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/>
    <xf numFmtId="0" fontId="2" fillId="0" borderId="5" xfId="0" applyFont="1" applyBorder="1" applyAlignment="1"/>
    <xf numFmtId="0" fontId="2" fillId="0" borderId="8" xfId="0" applyFont="1" applyBorder="1" applyAlignment="1">
      <alignment horizontal="center"/>
    </xf>
    <xf numFmtId="0" fontId="20" fillId="2" borderId="15" xfId="0" applyFont="1" applyFill="1" applyBorder="1" applyAlignment="1"/>
    <xf numFmtId="0" fontId="20" fillId="2" borderId="3" xfId="0" applyFont="1" applyFill="1" applyBorder="1" applyAlignment="1"/>
    <xf numFmtId="0" fontId="7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/>
    <xf numFmtId="0" fontId="34" fillId="0" borderId="0" xfId="0" applyFont="1" applyAlignment="1"/>
    <xf numFmtId="0" fontId="2" fillId="0" borderId="2" xfId="0" applyFont="1" applyBorder="1" applyAlignment="1"/>
    <xf numFmtId="2" fontId="1" fillId="2" borderId="2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8" fillId="2" borderId="1" xfId="0" applyFont="1" applyFill="1" applyBorder="1" applyAlignment="1">
      <alignment vertical="center"/>
    </xf>
    <xf numFmtId="0" fontId="26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4" fillId="4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4" borderId="14" xfId="0" applyFont="1" applyFill="1" applyBorder="1" applyAlignment="1"/>
    <xf numFmtId="0" fontId="2" fillId="4" borderId="10" xfId="0" applyFont="1" applyFill="1" applyBorder="1" applyAlignment="1"/>
    <xf numFmtId="0" fontId="2" fillId="4" borderId="1" xfId="0" applyFont="1" applyFill="1" applyBorder="1" applyAlignment="1"/>
    <xf numFmtId="0" fontId="2" fillId="4" borderId="3" xfId="0" applyFont="1" applyFill="1" applyBorder="1" applyAlignment="1"/>
    <xf numFmtId="0" fontId="2" fillId="4" borderId="5" xfId="0" applyFont="1" applyFill="1" applyBorder="1" applyAlignment="1"/>
    <xf numFmtId="0" fontId="2" fillId="4" borderId="8" xfId="0" applyFont="1" applyFill="1" applyBorder="1" applyAlignment="1"/>
    <xf numFmtId="0" fontId="13" fillId="2" borderId="15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167" fontId="1" fillId="4" borderId="3" xfId="0" applyNumberFormat="1" applyFont="1" applyFill="1" applyBorder="1" applyAlignment="1">
      <alignment horizontal="center"/>
    </xf>
    <xf numFmtId="166" fontId="2" fillId="2" borderId="3" xfId="0" applyNumberFormat="1" applyFont="1" applyFill="1" applyBorder="1" applyAlignment="1"/>
    <xf numFmtId="0" fontId="3" fillId="2" borderId="1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 wrapText="1"/>
    </xf>
    <xf numFmtId="164" fontId="2" fillId="2" borderId="15" xfId="0" applyNumberFormat="1" applyFont="1" applyFill="1" applyBorder="1" applyAlignment="1"/>
    <xf numFmtId="0" fontId="3" fillId="2" borderId="1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64" fontId="7" fillId="0" borderId="11" xfId="0" applyNumberFormat="1" applyFont="1" applyBorder="1" applyAlignment="1"/>
    <xf numFmtId="164" fontId="2" fillId="0" borderId="11" xfId="0" applyNumberFormat="1" applyFont="1" applyBorder="1" applyAlignment="1"/>
    <xf numFmtId="0" fontId="13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0" fillId="2" borderId="1" xfId="0" applyFont="1" applyFill="1" applyBorder="1" applyAlignment="1"/>
    <xf numFmtId="1" fontId="20" fillId="2" borderId="15" xfId="0" applyNumberFormat="1" applyFont="1" applyFill="1" applyBorder="1" applyAlignment="1"/>
    <xf numFmtId="0" fontId="20" fillId="5" borderId="3" xfId="0" applyFont="1" applyFill="1" applyBorder="1" applyAlignment="1">
      <alignment horizontal="center"/>
    </xf>
    <xf numFmtId="0" fontId="13" fillId="5" borderId="14" xfId="0" applyFont="1" applyFill="1" applyBorder="1" applyAlignment="1">
      <alignment vertical="center"/>
    </xf>
    <xf numFmtId="0" fontId="20" fillId="0" borderId="9" xfId="0" applyFont="1" applyBorder="1" applyAlignment="1"/>
    <xf numFmtId="0" fontId="20" fillId="0" borderId="9" xfId="0" applyFont="1" applyBorder="1" applyAlignment="1">
      <alignment horizontal="center"/>
    </xf>
    <xf numFmtId="0" fontId="3" fillId="0" borderId="9" xfId="0" applyFont="1" applyBorder="1" applyAlignment="1"/>
    <xf numFmtId="169" fontId="2" fillId="0" borderId="11" xfId="0" applyNumberFormat="1" applyFont="1" applyBorder="1" applyAlignment="1"/>
    <xf numFmtId="0" fontId="13" fillId="5" borderId="5" xfId="0" applyFont="1" applyFill="1" applyBorder="1" applyAlignment="1">
      <alignment vertical="center"/>
    </xf>
    <xf numFmtId="0" fontId="20" fillId="0" borderId="13" xfId="0" applyFont="1" applyBorder="1" applyAlignment="1"/>
    <xf numFmtId="0" fontId="20" fillId="0" borderId="13" xfId="0" applyFont="1" applyBorder="1" applyAlignment="1">
      <alignment horizontal="center"/>
    </xf>
    <xf numFmtId="0" fontId="3" fillId="0" borderId="13" xfId="0" applyFont="1" applyBorder="1" applyAlignment="1"/>
    <xf numFmtId="169" fontId="2" fillId="0" borderId="16" xfId="0" applyNumberFormat="1" applyFont="1" applyBorder="1" applyAlignment="1"/>
    <xf numFmtId="0" fontId="20" fillId="2" borderId="15" xfId="0" applyFont="1" applyFill="1" applyBorder="1" applyAlignment="1">
      <alignment horizontal="center"/>
    </xf>
    <xf numFmtId="0" fontId="3" fillId="2" borderId="15" xfId="0" applyFont="1" applyFill="1" applyBorder="1" applyAlignment="1"/>
    <xf numFmtId="0" fontId="3" fillId="2" borderId="3" xfId="0" applyFont="1" applyFill="1" applyBorder="1" applyAlignment="1"/>
    <xf numFmtId="0" fontId="2" fillId="0" borderId="11" xfId="0" applyFont="1" applyBorder="1" applyAlignment="1">
      <alignment horizontal="center" textRotation="90" wrapText="1"/>
    </xf>
    <xf numFmtId="1" fontId="2" fillId="2" borderId="15" xfId="0" applyNumberFormat="1" applyFont="1" applyFill="1" applyBorder="1" applyAlignment="1"/>
    <xf numFmtId="0" fontId="2" fillId="0" borderId="11" xfId="0" applyFont="1" applyBorder="1" applyAlignment="1">
      <alignment horizontal="center" wrapText="1"/>
    </xf>
    <xf numFmtId="1" fontId="2" fillId="0" borderId="9" xfId="0" applyNumberFormat="1" applyFont="1" applyBorder="1" applyAlignment="1"/>
    <xf numFmtId="1" fontId="2" fillId="0" borderId="15" xfId="0" applyNumberFormat="1" applyFont="1" applyBorder="1" applyAlignment="1"/>
    <xf numFmtId="1" fontId="2" fillId="0" borderId="13" xfId="0" applyNumberFormat="1" applyFont="1" applyBorder="1" applyAlignment="1"/>
    <xf numFmtId="0" fontId="4" fillId="7" borderId="1" xfId="0" applyFont="1" applyFill="1" applyBorder="1" applyAlignment="1">
      <alignment vertical="center"/>
    </xf>
    <xf numFmtId="165" fontId="4" fillId="7" borderId="1" xfId="0" applyNumberFormat="1" applyFont="1" applyFill="1" applyBorder="1" applyAlignment="1">
      <alignment vertical="center"/>
    </xf>
    <xf numFmtId="2" fontId="2" fillId="0" borderId="1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38" fillId="2" borderId="1" xfId="0" applyFont="1" applyFill="1" applyBorder="1" applyAlignment="1">
      <alignment vertical="center"/>
    </xf>
    <xf numFmtId="0" fontId="22" fillId="0" borderId="15" xfId="0" applyFont="1" applyBorder="1" applyAlignment="1"/>
    <xf numFmtId="0" fontId="22" fillId="0" borderId="3" xfId="0" applyFont="1" applyBorder="1" applyAlignment="1"/>
    <xf numFmtId="0" fontId="2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2" fillId="0" borderId="6" xfId="0" applyFont="1" applyBorder="1" applyAlignment="1"/>
    <xf numFmtId="0" fontId="22" fillId="0" borderId="16" xfId="0" applyFont="1" applyBorder="1" applyAlignment="1"/>
    <xf numFmtId="0" fontId="29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2" fillId="0" borderId="7" xfId="0" applyFont="1" applyBorder="1" applyAlignment="1"/>
    <xf numFmtId="166" fontId="2" fillId="0" borderId="11" xfId="0" applyNumberFormat="1" applyFont="1" applyBorder="1" applyAlignment="1">
      <alignment horizontal="center" vertical="center" textRotation="90" wrapText="1"/>
    </xf>
    <xf numFmtId="0" fontId="33" fillId="0" borderId="1" xfId="0" applyFont="1" applyBorder="1" applyAlignment="1">
      <alignment horizontal="center"/>
    </xf>
  </cellXfs>
  <cellStyles count="1">
    <cellStyle name="Normal" xfId="0" builtinId="0"/>
  </cellStyles>
  <dxfs count="16"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7"/>
  <sheetViews>
    <sheetView tabSelected="1" topLeftCell="A31" workbookViewId="0">
      <selection activeCell="E41" sqref="E41"/>
    </sheetView>
  </sheetViews>
  <sheetFormatPr defaultColWidth="12.5703125" defaultRowHeight="15" customHeight="1"/>
  <cols>
    <col min="1" max="1" width="27.140625" customWidth="1"/>
    <col min="2" max="2" width="22.28515625" customWidth="1"/>
    <col min="3" max="3" width="13" customWidth="1"/>
    <col min="4" max="4" width="10.28515625" customWidth="1"/>
    <col min="5" max="5" width="14.5703125" customWidth="1"/>
    <col min="6" max="6" width="12.85546875" customWidth="1"/>
    <col min="7" max="7" width="3.7109375" customWidth="1"/>
    <col min="8" max="8" width="12.85546875" customWidth="1"/>
    <col min="9" max="10" width="10" customWidth="1"/>
    <col min="11" max="14" width="3.42578125" customWidth="1"/>
    <col min="15" max="15" width="2.85546875" customWidth="1"/>
    <col min="16" max="26" width="10" customWidth="1"/>
  </cols>
  <sheetData>
    <row r="1" spans="1:26" ht="23.25" customHeight="1">
      <c r="A1" s="36" t="str">
        <f>"Association des Amis du Lauzet (ADAL) - "&amp;Tarifs!C1&amp;" - www.barotte.fr"</f>
        <v>Association des Amis du Lauzet (ADAL) - 2025 - www.barotte.fr</v>
      </c>
      <c r="B1" s="169"/>
      <c r="C1" s="170"/>
      <c r="D1" s="169"/>
      <c r="E1" s="169"/>
      <c r="F1" s="171"/>
      <c r="G1" s="37"/>
      <c r="O1" s="166"/>
    </row>
    <row r="2" spans="1:26" ht="12.75" customHeight="1">
      <c r="C2" s="166"/>
      <c r="K2" s="166"/>
      <c r="L2" s="166"/>
      <c r="M2" s="166"/>
      <c r="O2" s="166"/>
    </row>
    <row r="3" spans="1:26" ht="15" customHeight="1">
      <c r="A3" s="38" t="s">
        <v>0</v>
      </c>
      <c r="B3" s="39">
        <f>Tarifs!H5</f>
        <v>45858</v>
      </c>
      <c r="C3" s="40">
        <f>Tarifs!I5</f>
        <v>45865</v>
      </c>
      <c r="D3" s="41" t="s">
        <v>1</v>
      </c>
      <c r="E3" s="3"/>
      <c r="G3" s="3">
        <f>Tarifs!J5</f>
        <v>0</v>
      </c>
      <c r="O3" s="166"/>
    </row>
    <row r="4" spans="1:26" ht="15" customHeight="1">
      <c r="A4" s="38" t="s">
        <v>2</v>
      </c>
      <c r="B4" s="40">
        <f>Tarifs!H6</f>
        <v>45865</v>
      </c>
      <c r="C4" s="40">
        <f>Tarifs!I6</f>
        <v>45872</v>
      </c>
      <c r="D4" s="41" t="s">
        <v>3</v>
      </c>
      <c r="E4" s="3"/>
      <c r="G4" s="3">
        <f>Tarifs!J6</f>
        <v>0</v>
      </c>
      <c r="O4" s="166"/>
    </row>
    <row r="5" spans="1:26" ht="15" customHeight="1">
      <c r="A5" s="38" t="s">
        <v>4</v>
      </c>
      <c r="B5" s="40">
        <f>Tarifs!H7</f>
        <v>45872</v>
      </c>
      <c r="C5" s="39">
        <f>Tarifs!I7</f>
        <v>45879</v>
      </c>
      <c r="D5" s="41" t="s">
        <v>5</v>
      </c>
      <c r="E5" s="3"/>
      <c r="G5" s="3">
        <f>Tarifs!J7</f>
        <v>0</v>
      </c>
      <c r="O5" s="166"/>
    </row>
    <row r="6" spans="1:26" ht="12.75" customHeight="1">
      <c r="C6" s="166"/>
      <c r="K6" s="166"/>
      <c r="L6" s="166"/>
      <c r="M6" s="166"/>
      <c r="O6" s="166"/>
    </row>
    <row r="7" spans="1:26" ht="22.5" customHeight="1">
      <c r="A7" s="42" t="s">
        <v>6</v>
      </c>
      <c r="B7" s="43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8" customHeight="1">
      <c r="C8" s="44"/>
      <c r="D8" s="52"/>
      <c r="E8" s="53"/>
      <c r="F8" s="166"/>
      <c r="H8" s="22"/>
      <c r="I8" s="54"/>
      <c r="J8" s="35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20.25">
      <c r="A9" s="224" t="s">
        <v>7</v>
      </c>
      <c r="B9" s="225"/>
      <c r="C9" s="225"/>
      <c r="D9" s="225"/>
      <c r="E9" s="226"/>
      <c r="F9" s="55"/>
      <c r="G9" s="48"/>
      <c r="H9" s="44"/>
      <c r="I9" s="48"/>
      <c r="J9" s="48"/>
      <c r="K9" s="48"/>
      <c r="L9" s="48"/>
      <c r="M9" s="48"/>
      <c r="N9" s="48"/>
      <c r="O9" s="47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12.75" customHeight="1">
      <c r="C10" s="166"/>
    </row>
    <row r="11" spans="1:26" ht="35.25" customHeight="1">
      <c r="A11" s="17" t="s">
        <v>8</v>
      </c>
      <c r="B11" s="17" t="s">
        <v>9</v>
      </c>
      <c r="C11" s="56" t="s">
        <v>10</v>
      </c>
      <c r="D11" s="17" t="s">
        <v>11</v>
      </c>
      <c r="E11" s="56" t="s">
        <v>12</v>
      </c>
      <c r="F11" s="56" t="s">
        <v>13</v>
      </c>
    </row>
    <row r="12" spans="1:26" ht="15.75" customHeight="1">
      <c r="A12" s="64"/>
      <c r="B12" s="64"/>
      <c r="C12" s="65"/>
      <c r="D12" s="65"/>
      <c r="E12" s="66"/>
      <c r="F12" s="66"/>
    </row>
    <row r="13" spans="1:26" ht="15.75" customHeight="1">
      <c r="A13" s="57"/>
      <c r="B13" s="58"/>
      <c r="C13" s="61"/>
      <c r="D13" s="59"/>
      <c r="E13" s="60"/>
      <c r="F13" s="60"/>
    </row>
    <row r="14" spans="1:26" ht="15.75" customHeight="1">
      <c r="A14" s="57"/>
      <c r="B14" s="58"/>
      <c r="C14" s="61"/>
      <c r="D14" s="59"/>
      <c r="E14" s="60"/>
      <c r="F14" s="60"/>
    </row>
    <row r="15" spans="1:26" ht="15.75" customHeight="1">
      <c r="A15" s="57"/>
      <c r="B15" s="58"/>
      <c r="C15" s="61"/>
      <c r="D15" s="59"/>
      <c r="E15" s="60"/>
      <c r="F15" s="60"/>
    </row>
    <row r="16" spans="1:26" ht="15.75" customHeight="1">
      <c r="A16" s="57"/>
      <c r="B16" s="58"/>
      <c r="C16" s="61"/>
      <c r="D16" s="59"/>
      <c r="E16" s="60"/>
      <c r="F16" s="60"/>
    </row>
    <row r="17" spans="1:15" ht="15.75" customHeight="1">
      <c r="A17" s="57" t="str">
        <f t="shared" ref="A13:A18" si="0">IF($A$12&lt;&gt;"",$A$12,"")</f>
        <v/>
      </c>
      <c r="B17" s="57"/>
      <c r="C17" s="61"/>
      <c r="D17" s="59" t="str">
        <f t="shared" ref="D13:D18" si="1">IF($D$12&lt;&gt;"",$D$12,"")</f>
        <v/>
      </c>
      <c r="E17" s="60" t="str">
        <f t="shared" ref="E13:E18" si="2">IF($E$12&lt;&gt;"",$E$12,"")</f>
        <v/>
      </c>
      <c r="F17" s="60" t="str">
        <f t="shared" ref="F13:F18" si="3">IF($F$12&lt;&gt;"",$F$12,"")</f>
        <v/>
      </c>
    </row>
    <row r="18" spans="1:15" ht="15.75" customHeight="1">
      <c r="A18" s="57" t="str">
        <f t="shared" si="0"/>
        <v/>
      </c>
      <c r="B18" s="57"/>
      <c r="C18" s="172"/>
      <c r="D18" s="59" t="str">
        <f t="shared" si="1"/>
        <v/>
      </c>
      <c r="E18" s="60" t="str">
        <f t="shared" si="2"/>
        <v/>
      </c>
      <c r="F18" s="60" t="str">
        <f t="shared" si="3"/>
        <v/>
      </c>
    </row>
    <row r="19" spans="1:15" ht="15.75" customHeight="1">
      <c r="A19" s="62"/>
      <c r="B19" s="173">
        <f>COUNTA(B12:B18)</f>
        <v>0</v>
      </c>
      <c r="C19" s="63"/>
      <c r="D19" s="52"/>
      <c r="E19" s="53"/>
      <c r="F19" s="53"/>
    </row>
    <row r="20" spans="1:15" ht="15.75" customHeight="1">
      <c r="A20" s="62"/>
      <c r="B20" s="166"/>
      <c r="C20" s="63"/>
      <c r="D20" s="52"/>
      <c r="E20" s="53"/>
      <c r="F20" s="53"/>
    </row>
    <row r="21" spans="1:15" ht="15.75" customHeight="1">
      <c r="A21" s="49" t="s">
        <v>14</v>
      </c>
      <c r="B21" s="174"/>
      <c r="C21" s="175"/>
      <c r="D21" s="44"/>
      <c r="E21" s="44"/>
      <c r="F21" s="44"/>
    </row>
    <row r="22" spans="1:15" ht="15.75" customHeight="1">
      <c r="A22" s="45"/>
      <c r="B22" s="176"/>
      <c r="C22" s="177"/>
      <c r="D22" s="44"/>
      <c r="E22" s="44"/>
      <c r="F22" s="44"/>
    </row>
    <row r="23" spans="1:15" ht="15.75" customHeight="1">
      <c r="A23" s="50" t="s">
        <v>15</v>
      </c>
      <c r="B23" s="178"/>
      <c r="C23" s="179"/>
      <c r="D23" s="44"/>
      <c r="E23" s="50" t="s">
        <v>16</v>
      </c>
      <c r="F23" s="51"/>
    </row>
    <row r="24" spans="1:15" ht="15.75" customHeight="1">
      <c r="A24" s="50" t="s">
        <v>17</v>
      </c>
      <c r="B24" s="178"/>
      <c r="C24" s="179"/>
      <c r="D24" s="44"/>
      <c r="E24" s="50" t="s">
        <v>18</v>
      </c>
      <c r="F24" s="51"/>
    </row>
    <row r="25" spans="1:15" ht="15.75" customHeight="1">
      <c r="A25" s="62"/>
      <c r="B25" s="166"/>
      <c r="C25" s="63"/>
      <c r="D25" s="52"/>
      <c r="E25" s="53"/>
      <c r="F25" s="53"/>
    </row>
    <row r="26" spans="1:15" ht="15.75" customHeight="1">
      <c r="A26" s="62"/>
      <c r="B26" s="166"/>
      <c r="C26" s="63"/>
      <c r="D26" s="52"/>
      <c r="E26" s="53"/>
      <c r="F26" s="53"/>
    </row>
    <row r="27" spans="1:15" ht="20.25" customHeight="1">
      <c r="A27" s="167" t="s">
        <v>19</v>
      </c>
      <c r="B27" s="180"/>
      <c r="C27" s="180"/>
      <c r="D27" s="180"/>
      <c r="E27" s="180"/>
      <c r="F27" s="181"/>
      <c r="G27" s="44"/>
    </row>
    <row r="28" spans="1:15" ht="15.75" customHeight="1">
      <c r="C28" s="166"/>
    </row>
    <row r="29" spans="1:15" ht="25.5" customHeight="1">
      <c r="A29" s="17" t="s">
        <v>8</v>
      </c>
      <c r="B29" s="17" t="s">
        <v>9</v>
      </c>
      <c r="C29" s="56" t="s">
        <v>10</v>
      </c>
      <c r="D29" s="17" t="s">
        <v>11</v>
      </c>
      <c r="E29" s="56" t="s">
        <v>12</v>
      </c>
      <c r="F29" s="56" t="s">
        <v>13</v>
      </c>
    </row>
    <row r="30" spans="1:15" ht="15.75" customHeight="1">
      <c r="A30" s="64"/>
      <c r="B30" s="64"/>
      <c r="C30" s="65"/>
      <c r="D30" s="65"/>
      <c r="E30" s="66"/>
      <c r="F30" s="66"/>
    </row>
    <row r="31" spans="1:15" ht="15.75" customHeight="1">
      <c r="A31" s="62"/>
      <c r="B31" s="166"/>
      <c r="C31" s="63"/>
      <c r="D31" s="52"/>
      <c r="E31" s="53"/>
      <c r="F31" s="53"/>
      <c r="I31" s="35"/>
      <c r="J31" s="35"/>
      <c r="K31" s="67"/>
      <c r="L31" s="67"/>
      <c r="M31" s="67"/>
      <c r="N31" s="67"/>
      <c r="O31" s="67"/>
    </row>
    <row r="32" spans="1:15" ht="17.25" customHeight="1">
      <c r="C32" s="166"/>
      <c r="I32" s="5"/>
      <c r="O32" s="166"/>
    </row>
    <row r="33" spans="1:17" ht="21" customHeight="1">
      <c r="A33" s="68" t="s">
        <v>20</v>
      </c>
      <c r="B33" s="182"/>
      <c r="C33" s="55" t="e">
        <f>"Tranche "&amp;Tarifs!E12</f>
        <v>#DIV/0!</v>
      </c>
      <c r="K33" s="166">
        <f>Tarifs!H16</f>
        <v>18</v>
      </c>
      <c r="L33" s="166">
        <f>Tarifs!I16</f>
        <v>12</v>
      </c>
      <c r="M33" s="166">
        <f>Tarifs!J16</f>
        <v>4</v>
      </c>
      <c r="N33" s="25">
        <v>0</v>
      </c>
      <c r="O33" s="166"/>
    </row>
    <row r="34" spans="1:17" ht="31.5" customHeight="1">
      <c r="A34" s="46" t="s">
        <v>21</v>
      </c>
      <c r="B34" s="45"/>
      <c r="C34" s="45"/>
      <c r="H34" s="12" t="e">
        <f>"Tarif
unitaire
tranche "&amp;Tarifs!E12</f>
        <v>#DIV/0!</v>
      </c>
      <c r="I34" s="69" t="s">
        <v>22</v>
      </c>
      <c r="J34" s="17" t="s">
        <v>23</v>
      </c>
      <c r="K34" s="70"/>
      <c r="L34" s="70"/>
      <c r="M34" s="70"/>
      <c r="N34" s="71"/>
      <c r="O34" s="166"/>
    </row>
    <row r="35" spans="1:17" ht="15.75" customHeight="1">
      <c r="A35" s="46" t="s">
        <v>24</v>
      </c>
      <c r="B35" s="45"/>
      <c r="C35" s="45"/>
      <c r="H35" s="72">
        <f>IF(C12&lt;$M$33,0,IF(C12&lt;$L$33,Tarifs!$H$12,IF(C12&lt;$K$33,Tarifs!$G$12,Tarifs!$F$12)))</f>
        <v>0</v>
      </c>
      <c r="I35" s="18">
        <f>IF(OR(T(A12)&lt;&gt;"",T(B12)&lt;&gt;""),IF(C12&gt;=$K$33,D12*Tarifs!$E$26,0),0)</f>
        <v>0</v>
      </c>
      <c r="J35" s="19">
        <f>IF(OR(T(A12)&lt;&gt;"",T(B12)&lt;&gt;""),H35*D12+I35,0)</f>
        <v>0</v>
      </c>
      <c r="K35" s="73">
        <f t="shared" ref="K35:K41" si="4">IF(C12&gt;=$K$33,1,0)</f>
        <v>0</v>
      </c>
      <c r="L35" s="73">
        <f t="shared" ref="L35:L41" si="5">IF(AND(C12&gt;=$L$33,C12&lt;$K$33),1,0)</f>
        <v>0</v>
      </c>
      <c r="M35" s="73">
        <f t="shared" ref="M35:M41" si="6">IF(AND(C12&gt;=$M$33,C12&lt;$L$33),1,0)</f>
        <v>0</v>
      </c>
      <c r="N35" s="73">
        <f t="shared" ref="N35:N41" si="7">IF(AND(C12&lt;&gt;"",C12&lt;$M$33),1,0)</f>
        <v>0</v>
      </c>
      <c r="O35" s="166"/>
    </row>
    <row r="36" spans="1:17" ht="15.75" customHeight="1">
      <c r="A36" s="46" t="s">
        <v>25</v>
      </c>
      <c r="B36" s="45"/>
      <c r="C36" s="45"/>
      <c r="H36" s="72">
        <f>IF(C13&lt;$M$33,0,IF(C13&lt;$L$33,Tarifs!$H$12,IF(C13&lt;$K$33,Tarifs!$G$12,Tarifs!$F$12)))</f>
        <v>0</v>
      </c>
      <c r="I36" s="18">
        <f>IF(OR(T(A13)&lt;&gt;"",T(B13)&lt;&gt;""),IF(C13&gt;=$K$33,D13*Tarifs!$E$26,0),0)</f>
        <v>0</v>
      </c>
      <c r="J36" s="19">
        <f>IF(OR(T(A13)&lt;&gt;"",T(B13)&lt;&gt;""),H36*D13+I36,0)</f>
        <v>0</v>
      </c>
      <c r="K36" s="73">
        <f t="shared" si="4"/>
        <v>0</v>
      </c>
      <c r="L36" s="73">
        <f t="shared" si="5"/>
        <v>0</v>
      </c>
      <c r="M36" s="73">
        <f t="shared" si="6"/>
        <v>0</v>
      </c>
      <c r="N36" s="73">
        <f t="shared" si="7"/>
        <v>0</v>
      </c>
      <c r="O36" s="166"/>
    </row>
    <row r="37" spans="1:17" ht="15.75" customHeight="1">
      <c r="H37" s="72">
        <f>IF(C14&lt;$M$33,0,IF(C14&lt;$L$33,Tarifs!$H$12,IF(C14&lt;$K$33,Tarifs!$G$12,Tarifs!$F$12)))</f>
        <v>0</v>
      </c>
      <c r="I37" s="18">
        <f>IF(OR(T(A14)&lt;&gt;"",T(B14)&lt;&gt;""),IF(C14&gt;=$K$33,D14*Tarifs!$E$26,0),0)</f>
        <v>0</v>
      </c>
      <c r="J37" s="19">
        <f>IF(OR(T(A14)&lt;&gt;"",T(B14)&lt;&gt;""),H37*D14+I37,0)</f>
        <v>0</v>
      </c>
      <c r="K37" s="73">
        <f t="shared" si="4"/>
        <v>0</v>
      </c>
      <c r="L37" s="73">
        <f t="shared" si="5"/>
        <v>0</v>
      </c>
      <c r="M37" s="73">
        <f t="shared" si="6"/>
        <v>0</v>
      </c>
      <c r="N37" s="73">
        <f t="shared" si="7"/>
        <v>0</v>
      </c>
      <c r="O37" s="166"/>
    </row>
    <row r="38" spans="1:17" ht="27.75" customHeight="1">
      <c r="A38" s="227" t="s">
        <v>26</v>
      </c>
      <c r="B38" s="227"/>
      <c r="C38" s="227"/>
      <c r="D38" s="227"/>
      <c r="E38" s="227"/>
      <c r="F38" s="227"/>
      <c r="H38" s="72">
        <f>IF(C15&lt;$M$33,0,IF(C15&lt;$L$33,Tarifs!$H$12,IF(C15&lt;$K$33,Tarifs!$G$12,Tarifs!$F$12)))</f>
        <v>0</v>
      </c>
      <c r="I38" s="18">
        <f>IF(OR(T(A15)&lt;&gt;"",T(B15)&lt;&gt;""),IF(C15&gt;=$K$33,D15*Tarifs!$E$26,0),0)</f>
        <v>0</v>
      </c>
      <c r="J38" s="19">
        <f>IF(OR(T(A15)&lt;&gt;"",T(B15)&lt;&gt;""),H38*D15+I38,0)</f>
        <v>0</v>
      </c>
      <c r="K38" s="73">
        <f t="shared" si="4"/>
        <v>0</v>
      </c>
      <c r="L38" s="73">
        <f t="shared" si="5"/>
        <v>0</v>
      </c>
      <c r="M38" s="73">
        <f t="shared" si="6"/>
        <v>0</v>
      </c>
      <c r="N38" s="73">
        <f t="shared" si="7"/>
        <v>0</v>
      </c>
      <c r="O38" s="166"/>
    </row>
    <row r="39" spans="1:17" ht="15.75" customHeight="1">
      <c r="B39" s="4"/>
      <c r="C39" s="4"/>
      <c r="H39" s="72">
        <f>IF(C16&lt;$M$33,0,IF(C16&lt;$L$33,Tarifs!$H$12,IF(C16&lt;$K$33,Tarifs!$G$12,Tarifs!$F$12)))</f>
        <v>0</v>
      </c>
      <c r="I39" s="18">
        <f>IF(OR(T(A16)&lt;&gt;"",T(B16)&lt;&gt;""),IF(C16&gt;=$K$33,D16*Tarifs!$E$26,0),0)</f>
        <v>0</v>
      </c>
      <c r="J39" s="19">
        <f>IF(OR(T(A16)&lt;&gt;"",T(B16)&lt;&gt;""),H39*D16+I39,0)</f>
        <v>0</v>
      </c>
      <c r="K39" s="73">
        <f t="shared" si="4"/>
        <v>0</v>
      </c>
      <c r="L39" s="73">
        <f t="shared" si="5"/>
        <v>0</v>
      </c>
      <c r="M39" s="73">
        <f t="shared" si="6"/>
        <v>0</v>
      </c>
      <c r="N39" s="73">
        <f t="shared" si="7"/>
        <v>0</v>
      </c>
      <c r="O39" s="166"/>
    </row>
    <row r="40" spans="1:17" ht="18.75" customHeight="1">
      <c r="A40" s="76" t="s">
        <v>27</v>
      </c>
      <c r="B40" s="4"/>
      <c r="C40" s="4"/>
      <c r="H40" s="72">
        <f>IF(C17&lt;$M$33,0,IF(C17&lt;$L$33,Tarifs!$H$12,IF(C17&lt;$K$33,Tarifs!$G$12,Tarifs!$F$12)))</f>
        <v>0</v>
      </c>
      <c r="I40" s="18">
        <f>IF(OR(T(A17)&lt;&gt;"",T(B17)&lt;&gt;""),IF(C17&gt;=$K$33,D17*Tarifs!$E$26,0),0)</f>
        <v>0</v>
      </c>
      <c r="J40" s="19">
        <f>IF(OR(T(A17)&lt;&gt;"",T(B17)&lt;&gt;""),H40*D17+I40,0)</f>
        <v>0</v>
      </c>
      <c r="K40" s="73">
        <f t="shared" si="4"/>
        <v>0</v>
      </c>
      <c r="L40" s="73">
        <f t="shared" si="5"/>
        <v>0</v>
      </c>
      <c r="M40" s="73">
        <f t="shared" si="6"/>
        <v>0</v>
      </c>
      <c r="N40" s="73">
        <f t="shared" si="7"/>
        <v>0</v>
      </c>
      <c r="O40" s="166"/>
      <c r="Q40" s="75">
        <f>IF(K47=1,J47,IF(B19&gt;=1,J42,0))</f>
        <v>0</v>
      </c>
    </row>
    <row r="41" spans="1:17" ht="12.75" customHeight="1">
      <c r="A41" s="76"/>
      <c r="B41" s="4"/>
      <c r="C41" s="4"/>
      <c r="H41" s="72">
        <f>IF(C18&lt;$M$33,0,IF(C18&lt;$L$33,Tarifs!$H$12,IF(C18&lt;$K$33,Tarifs!$G$12,Tarifs!$F$12)))</f>
        <v>0</v>
      </c>
      <c r="I41" s="18">
        <f>IF(OR(T(A18)&lt;&gt;"",T(B18)&lt;&gt;""),IF(C18&gt;=$K$33,D18*Tarifs!$E$26,0),0)</f>
        <v>0</v>
      </c>
      <c r="J41" s="19">
        <f>IF(OR(T(A18)&lt;&gt;"",T(B18)&lt;&gt;""),H41*D18+I41,0)</f>
        <v>0</v>
      </c>
      <c r="K41" s="73">
        <f t="shared" si="4"/>
        <v>0</v>
      </c>
      <c r="L41" s="73">
        <f t="shared" si="5"/>
        <v>0</v>
      </c>
      <c r="M41" s="73">
        <f t="shared" si="6"/>
        <v>0</v>
      </c>
      <c r="N41" s="73">
        <f t="shared" si="7"/>
        <v>0</v>
      </c>
      <c r="O41" s="166"/>
    </row>
    <row r="42" spans="1:17" ht="12.75" customHeight="1">
      <c r="A42" s="77"/>
      <c r="B42" s="78" t="s">
        <v>28</v>
      </c>
      <c r="C42" s="30"/>
      <c r="D42" s="183">
        <f>IF(K47=1,Tarifs!E28,IF(B19=1,Tarifs!E28,IF(B19&gt;1,Tarifs!E27,0)))</f>
        <v>0</v>
      </c>
      <c r="E42" s="25">
        <f>IF(K47=1,Tarifs!E28,0)</f>
        <v>0</v>
      </c>
      <c r="I42" s="19">
        <f t="shared" ref="I42:N42" si="8">SUM(I35:I41)</f>
        <v>0</v>
      </c>
      <c r="J42" s="19">
        <f t="shared" si="8"/>
        <v>0</v>
      </c>
      <c r="K42" s="79">
        <f t="shared" si="8"/>
        <v>0</v>
      </c>
      <c r="L42" s="79">
        <f t="shared" si="8"/>
        <v>0</v>
      </c>
      <c r="M42" s="79">
        <f t="shared" si="8"/>
        <v>0</v>
      </c>
      <c r="N42" s="79">
        <f t="shared" si="8"/>
        <v>0</v>
      </c>
      <c r="O42" s="67">
        <f>SUM(K42:N42)</f>
        <v>0</v>
      </c>
    </row>
    <row r="43" spans="1:17" ht="12.75" customHeight="1">
      <c r="A43" s="76"/>
      <c r="B43" s="4"/>
      <c r="C43" s="4"/>
      <c r="I43" s="35"/>
      <c r="J43" s="35"/>
      <c r="K43" s="67"/>
      <c r="L43" s="67"/>
      <c r="M43" s="67"/>
      <c r="N43" s="67"/>
      <c r="O43" s="67"/>
    </row>
    <row r="44" spans="1:17" ht="12.75" customHeight="1">
      <c r="A44" s="76"/>
      <c r="B44" s="80" t="s">
        <v>29</v>
      </c>
      <c r="C44" s="33"/>
      <c r="D44" s="81">
        <f>IF(K47=1,J47,IF(B19&gt;=1,J42,0))</f>
        <v>0</v>
      </c>
      <c r="H44" s="44"/>
      <c r="I44" s="44"/>
      <c r="J44" s="44"/>
      <c r="K44" s="44"/>
      <c r="L44" s="67"/>
      <c r="M44" s="67"/>
      <c r="N44" s="67"/>
      <c r="O44" s="67"/>
    </row>
    <row r="45" spans="1:17" ht="12.75" customHeight="1">
      <c r="A45" s="76"/>
      <c r="B45" s="4"/>
      <c r="C45" s="4"/>
      <c r="K45" s="166">
        <f>Tarifs!D29</f>
        <v>25</v>
      </c>
      <c r="L45" s="67"/>
      <c r="M45" s="67"/>
      <c r="N45" s="67"/>
      <c r="O45" s="67"/>
    </row>
    <row r="46" spans="1:17" ht="27" customHeight="1">
      <c r="A46" s="168" t="s">
        <v>30</v>
      </c>
      <c r="B46" s="29" t="s">
        <v>31</v>
      </c>
      <c r="C46" s="30"/>
      <c r="D46" s="183">
        <f>J42*0.2+J47*0.2</f>
        <v>0</v>
      </c>
      <c r="H46" s="12" t="s">
        <v>32</v>
      </c>
      <c r="I46" s="69" t="s">
        <v>22</v>
      </c>
      <c r="J46" s="17" t="s">
        <v>23</v>
      </c>
      <c r="K46" s="44"/>
      <c r="L46" s="67"/>
      <c r="M46" s="67"/>
      <c r="N46" s="67"/>
      <c r="O46" s="67"/>
    </row>
    <row r="47" spans="1:17" ht="12.75" customHeight="1">
      <c r="A47" s="76"/>
      <c r="C47" s="5"/>
      <c r="H47" s="72">
        <f>Tarifs!E29</f>
        <v>19</v>
      </c>
      <c r="I47" s="18">
        <f>IF(OR(T(A30)&lt;&gt;"",T(B30)&lt;&gt;""),IF(AND(C30&gt;=$K$33,C30&lt;=$K$45),D30*Tarifs!$E$26,0),0)</f>
        <v>0</v>
      </c>
      <c r="J47" s="19">
        <f>IF(OR(T(A30)&lt;&gt;"",T(B30)&lt;&gt;""),H47*D30+I47,0)</f>
        <v>0</v>
      </c>
      <c r="K47" s="73">
        <f>IF(B19&gt;0,0,IF(C30&gt;=$K$33,1,0))</f>
        <v>0</v>
      </c>
      <c r="L47" s="67"/>
      <c r="M47" s="67"/>
      <c r="N47" s="67"/>
      <c r="O47" s="67"/>
    </row>
    <row r="48" spans="1:17" ht="12.75" customHeight="1">
      <c r="A48" s="76" t="s">
        <v>33</v>
      </c>
      <c r="B48" s="32" t="s">
        <v>34</v>
      </c>
      <c r="C48" s="33"/>
      <c r="D48" s="34">
        <f>D44-D46</f>
        <v>0</v>
      </c>
      <c r="I48" s="5"/>
      <c r="O48" s="166"/>
    </row>
    <row r="49" spans="1:15" ht="12.75" customHeight="1">
      <c r="A49" s="76"/>
      <c r="B49" s="82" t="s">
        <v>35</v>
      </c>
      <c r="C49" s="22"/>
      <c r="D49" s="35"/>
      <c r="I49" s="5"/>
      <c r="O49" s="166"/>
    </row>
    <row r="50" spans="1:15" ht="12.75" customHeight="1">
      <c r="A50" s="76"/>
      <c r="I50" s="5"/>
      <c r="O50" s="166"/>
    </row>
    <row r="51" spans="1:15" ht="15.75" customHeight="1">
      <c r="A51" s="74" t="s">
        <v>36</v>
      </c>
      <c r="B51" s="4"/>
      <c r="C51" s="83" t="s">
        <v>37</v>
      </c>
      <c r="F51" s="27"/>
      <c r="G51" s="27"/>
      <c r="I51" s="5"/>
      <c r="O51" s="166"/>
    </row>
    <row r="52" spans="1:15" ht="12.75" customHeight="1">
      <c r="A52" s="27"/>
      <c r="B52" s="1"/>
      <c r="C52" s="38"/>
      <c r="D52" s="84"/>
      <c r="F52" s="20"/>
      <c r="G52" s="20"/>
      <c r="I52" s="5"/>
      <c r="O52" s="166"/>
    </row>
    <row r="53" spans="1:15" ht="12.75" customHeight="1">
      <c r="A53" s="3"/>
      <c r="F53" s="20"/>
      <c r="G53" s="20"/>
      <c r="H53" s="20"/>
      <c r="I53" s="20"/>
      <c r="J53" s="22"/>
      <c r="K53" s="22"/>
      <c r="L53" s="35"/>
      <c r="O53" s="166"/>
    </row>
    <row r="54" spans="1:15" ht="12.75" customHeight="1">
      <c r="A54" s="86" t="s">
        <v>38</v>
      </c>
      <c r="F54" s="20"/>
      <c r="G54" s="20"/>
      <c r="H54" s="20"/>
      <c r="I54" s="20"/>
      <c r="J54" s="22"/>
      <c r="K54" s="22"/>
      <c r="L54" s="35"/>
      <c r="O54" s="166"/>
    </row>
    <row r="55" spans="1:15" ht="12.75" customHeight="1">
      <c r="A55" s="85" t="s">
        <v>39</v>
      </c>
      <c r="F55" s="20"/>
      <c r="G55" s="20"/>
      <c r="H55" s="20"/>
      <c r="I55" s="20"/>
      <c r="J55" s="22"/>
      <c r="K55" s="22"/>
      <c r="L55" s="35"/>
      <c r="O55" s="166"/>
    </row>
    <row r="56" spans="1:15" ht="12.75" customHeight="1">
      <c r="A56" s="85" t="s">
        <v>40</v>
      </c>
      <c r="K56" s="5"/>
      <c r="O56" s="166"/>
    </row>
    <row r="57" spans="1:15" ht="12.75" customHeight="1">
      <c r="A57" s="86" t="s">
        <v>41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O57" s="166"/>
    </row>
    <row r="58" spans="1:15" ht="12.75" customHeight="1">
      <c r="C58" s="166"/>
      <c r="O58" s="166"/>
    </row>
    <row r="59" spans="1:15" ht="12.75" customHeight="1">
      <c r="C59" s="166"/>
      <c r="O59" s="166"/>
    </row>
    <row r="60" spans="1:15" ht="12.75" customHeight="1">
      <c r="C60" s="166"/>
      <c r="O60" s="166"/>
    </row>
    <row r="61" spans="1:15" ht="12.75" customHeight="1">
      <c r="C61" s="166"/>
      <c r="O61" s="166"/>
    </row>
    <row r="62" spans="1:15" ht="12.75" customHeight="1">
      <c r="C62" s="166"/>
      <c r="O62" s="166"/>
    </row>
    <row r="63" spans="1:15" ht="12.75" customHeight="1">
      <c r="C63" s="166"/>
      <c r="O63" s="166"/>
    </row>
    <row r="64" spans="1:15" ht="12.75" customHeight="1">
      <c r="C64" s="166"/>
      <c r="O64" s="166"/>
    </row>
    <row r="65" spans="3:15" ht="12.75" customHeight="1">
      <c r="C65" s="166"/>
      <c r="O65" s="166"/>
    </row>
    <row r="66" spans="3:15" ht="12.75" customHeight="1">
      <c r="C66" s="166"/>
      <c r="O66" s="166"/>
    </row>
    <row r="67" spans="3:15" ht="12.75" customHeight="1">
      <c r="C67" s="166"/>
      <c r="O67" s="166"/>
    </row>
    <row r="68" spans="3:15" ht="12.75" customHeight="1">
      <c r="C68" s="166"/>
      <c r="O68" s="166"/>
    </row>
    <row r="69" spans="3:15" ht="12.75" customHeight="1">
      <c r="C69" s="166"/>
      <c r="O69" s="166"/>
    </row>
    <row r="70" spans="3:15" ht="12.75" customHeight="1">
      <c r="C70" s="166"/>
      <c r="O70" s="166"/>
    </row>
    <row r="71" spans="3:15" ht="12.75" customHeight="1">
      <c r="C71" s="166"/>
      <c r="O71" s="166"/>
    </row>
    <row r="72" spans="3:15" ht="12.75" customHeight="1">
      <c r="C72" s="166"/>
      <c r="O72" s="166"/>
    </row>
    <row r="73" spans="3:15" ht="12.75" customHeight="1">
      <c r="C73" s="166"/>
      <c r="O73" s="166"/>
    </row>
    <row r="74" spans="3:15" ht="12.75" customHeight="1">
      <c r="C74" s="166"/>
      <c r="O74" s="166"/>
    </row>
    <row r="75" spans="3:15" ht="12.75" customHeight="1">
      <c r="C75" s="166"/>
      <c r="O75" s="166"/>
    </row>
    <row r="76" spans="3:15" ht="12.75" customHeight="1">
      <c r="C76" s="166"/>
      <c r="O76" s="166"/>
    </row>
    <row r="77" spans="3:15" ht="12.75" customHeight="1">
      <c r="C77" s="166"/>
      <c r="O77" s="166"/>
    </row>
    <row r="78" spans="3:15" ht="12.75" customHeight="1">
      <c r="C78" s="166"/>
      <c r="O78" s="166"/>
    </row>
    <row r="79" spans="3:15" ht="12.75" customHeight="1">
      <c r="C79" s="166"/>
      <c r="O79" s="166"/>
    </row>
    <row r="80" spans="3:15" ht="12.75" customHeight="1">
      <c r="C80" s="166"/>
      <c r="O80" s="166"/>
    </row>
    <row r="81" spans="3:15" ht="12.75" customHeight="1">
      <c r="C81" s="166"/>
      <c r="O81" s="166"/>
    </row>
    <row r="82" spans="3:15" ht="12.75" customHeight="1">
      <c r="C82" s="166"/>
      <c r="O82" s="166"/>
    </row>
    <row r="83" spans="3:15" ht="12.75" customHeight="1">
      <c r="C83" s="166"/>
      <c r="O83" s="166"/>
    </row>
    <row r="84" spans="3:15" ht="12.75" customHeight="1">
      <c r="C84" s="166"/>
      <c r="O84" s="166"/>
    </row>
    <row r="85" spans="3:15" ht="12.75" customHeight="1">
      <c r="C85" s="166"/>
      <c r="O85" s="166"/>
    </row>
    <row r="86" spans="3:15" ht="12.75" customHeight="1">
      <c r="C86" s="166"/>
      <c r="O86" s="166"/>
    </row>
    <row r="87" spans="3:15" ht="12.75" customHeight="1">
      <c r="C87" s="166"/>
      <c r="O87" s="166"/>
    </row>
    <row r="88" spans="3:15" ht="12.75" customHeight="1">
      <c r="C88" s="166"/>
      <c r="O88" s="166"/>
    </row>
    <row r="89" spans="3:15" ht="12.75" customHeight="1">
      <c r="C89" s="166"/>
      <c r="O89" s="166"/>
    </row>
    <row r="90" spans="3:15" ht="12.75" customHeight="1">
      <c r="C90" s="166"/>
      <c r="O90" s="166"/>
    </row>
    <row r="91" spans="3:15" ht="12.75" customHeight="1">
      <c r="C91" s="166"/>
      <c r="O91" s="166"/>
    </row>
    <row r="92" spans="3:15" ht="12.75" customHeight="1">
      <c r="C92" s="166"/>
      <c r="O92" s="166"/>
    </row>
    <row r="93" spans="3:15" ht="12.75" customHeight="1">
      <c r="C93" s="166"/>
      <c r="O93" s="166"/>
    </row>
    <row r="94" spans="3:15" ht="12.75" customHeight="1">
      <c r="C94" s="166"/>
      <c r="O94" s="166"/>
    </row>
    <row r="95" spans="3:15" ht="12.75" customHeight="1">
      <c r="C95" s="166"/>
      <c r="O95" s="166"/>
    </row>
    <row r="96" spans="3:15" ht="12.75" customHeight="1">
      <c r="C96" s="166"/>
      <c r="O96" s="166"/>
    </row>
    <row r="97" spans="3:15" ht="12.75" customHeight="1">
      <c r="C97" s="166"/>
      <c r="O97" s="166"/>
    </row>
    <row r="98" spans="3:15" ht="12.75" customHeight="1">
      <c r="C98" s="166"/>
      <c r="O98" s="166"/>
    </row>
    <row r="99" spans="3:15" ht="12.75" customHeight="1">
      <c r="C99" s="166"/>
      <c r="O99" s="166"/>
    </row>
    <row r="100" spans="3:15" ht="12.75" customHeight="1">
      <c r="C100" s="166"/>
      <c r="O100" s="166"/>
    </row>
    <row r="101" spans="3:15" ht="12.75" customHeight="1">
      <c r="C101" s="166"/>
      <c r="O101" s="166"/>
    </row>
    <row r="102" spans="3:15" ht="12.75" customHeight="1">
      <c r="C102" s="166"/>
      <c r="O102" s="166"/>
    </row>
    <row r="103" spans="3:15" ht="12.75" customHeight="1">
      <c r="C103" s="166"/>
      <c r="O103" s="166"/>
    </row>
    <row r="104" spans="3:15" ht="12.75" customHeight="1">
      <c r="C104" s="166"/>
      <c r="O104" s="166"/>
    </row>
    <row r="105" spans="3:15" ht="12.75" customHeight="1">
      <c r="C105" s="166"/>
      <c r="O105" s="166"/>
    </row>
    <row r="106" spans="3:15" ht="12.75" customHeight="1">
      <c r="C106" s="166"/>
      <c r="O106" s="166"/>
    </row>
    <row r="107" spans="3:15" ht="12.75" customHeight="1">
      <c r="C107" s="166"/>
      <c r="O107" s="166"/>
    </row>
    <row r="108" spans="3:15" ht="12.75" customHeight="1">
      <c r="C108" s="166"/>
      <c r="O108" s="166"/>
    </row>
    <row r="109" spans="3:15" ht="12.75" customHeight="1">
      <c r="C109" s="166"/>
      <c r="O109" s="166"/>
    </row>
    <row r="110" spans="3:15" ht="12.75" customHeight="1">
      <c r="C110" s="166"/>
      <c r="O110" s="166"/>
    </row>
    <row r="111" spans="3:15" ht="12.75" customHeight="1">
      <c r="C111" s="166"/>
      <c r="O111" s="166"/>
    </row>
    <row r="112" spans="3:15" ht="12.75" customHeight="1">
      <c r="C112" s="166"/>
      <c r="O112" s="166"/>
    </row>
    <row r="113" spans="3:15" ht="12.75" customHeight="1">
      <c r="C113" s="166"/>
      <c r="O113" s="166"/>
    </row>
    <row r="114" spans="3:15" ht="12.75" customHeight="1">
      <c r="C114" s="166"/>
      <c r="O114" s="166"/>
    </row>
    <row r="115" spans="3:15" ht="12.75" customHeight="1">
      <c r="C115" s="166"/>
      <c r="O115" s="166"/>
    </row>
    <row r="116" spans="3:15" ht="12.75" customHeight="1">
      <c r="C116" s="166"/>
      <c r="O116" s="166"/>
    </row>
    <row r="117" spans="3:15" ht="12.75" customHeight="1">
      <c r="C117" s="166"/>
      <c r="O117" s="166"/>
    </row>
    <row r="118" spans="3:15" ht="12.75" customHeight="1">
      <c r="C118" s="166"/>
      <c r="O118" s="166"/>
    </row>
    <row r="119" spans="3:15" ht="12.75" customHeight="1">
      <c r="C119" s="166"/>
      <c r="O119" s="166"/>
    </row>
    <row r="120" spans="3:15" ht="12.75" customHeight="1">
      <c r="C120" s="166"/>
      <c r="O120" s="166"/>
    </row>
    <row r="121" spans="3:15" ht="12.75" customHeight="1">
      <c r="C121" s="166"/>
      <c r="O121" s="166"/>
    </row>
    <row r="122" spans="3:15" ht="12.75" customHeight="1">
      <c r="C122" s="166"/>
      <c r="O122" s="166"/>
    </row>
    <row r="123" spans="3:15" ht="12.75" customHeight="1">
      <c r="C123" s="166"/>
      <c r="O123" s="166"/>
    </row>
    <row r="124" spans="3:15" ht="12.75" customHeight="1">
      <c r="C124" s="166"/>
      <c r="O124" s="166"/>
    </row>
    <row r="125" spans="3:15" ht="12.75" customHeight="1">
      <c r="C125" s="166"/>
      <c r="O125" s="166"/>
    </row>
    <row r="126" spans="3:15" ht="12.75" customHeight="1">
      <c r="C126" s="166"/>
      <c r="O126" s="166"/>
    </row>
    <row r="127" spans="3:15" ht="12.75" customHeight="1">
      <c r="C127" s="166"/>
      <c r="O127" s="166"/>
    </row>
    <row r="128" spans="3:15" ht="12.75" customHeight="1">
      <c r="C128" s="166"/>
      <c r="O128" s="166"/>
    </row>
    <row r="129" spans="3:15" ht="12.75" customHeight="1">
      <c r="C129" s="166"/>
      <c r="O129" s="166"/>
    </row>
    <row r="130" spans="3:15" ht="12.75" customHeight="1">
      <c r="C130" s="166"/>
      <c r="O130" s="166"/>
    </row>
    <row r="131" spans="3:15" ht="12.75" customHeight="1">
      <c r="C131" s="166"/>
      <c r="O131" s="166"/>
    </row>
    <row r="132" spans="3:15" ht="12.75" customHeight="1">
      <c r="C132" s="166"/>
      <c r="O132" s="166"/>
    </row>
    <row r="133" spans="3:15" ht="12.75" customHeight="1">
      <c r="C133" s="166"/>
      <c r="O133" s="166"/>
    </row>
    <row r="134" spans="3:15" ht="12.75" customHeight="1">
      <c r="C134" s="166"/>
      <c r="O134" s="166"/>
    </row>
    <row r="135" spans="3:15" ht="12.75" customHeight="1">
      <c r="C135" s="166"/>
      <c r="O135" s="166"/>
    </row>
    <row r="136" spans="3:15" ht="12.75" customHeight="1">
      <c r="C136" s="166"/>
      <c r="O136" s="166"/>
    </row>
    <row r="137" spans="3:15" ht="12.75" customHeight="1">
      <c r="C137" s="166"/>
      <c r="O137" s="166"/>
    </row>
    <row r="138" spans="3:15" ht="12.75" customHeight="1">
      <c r="C138" s="166"/>
      <c r="O138" s="166"/>
    </row>
    <row r="139" spans="3:15" ht="12.75" customHeight="1">
      <c r="C139" s="166"/>
      <c r="O139" s="166"/>
    </row>
    <row r="140" spans="3:15" ht="12.75" customHeight="1">
      <c r="C140" s="166"/>
      <c r="O140" s="166"/>
    </row>
    <row r="141" spans="3:15" ht="12.75" customHeight="1">
      <c r="C141" s="166"/>
      <c r="O141" s="166"/>
    </row>
    <row r="142" spans="3:15" ht="12.75" customHeight="1">
      <c r="C142" s="166"/>
      <c r="O142" s="166"/>
    </row>
    <row r="143" spans="3:15" ht="12.75" customHeight="1">
      <c r="C143" s="166"/>
      <c r="O143" s="166"/>
    </row>
    <row r="144" spans="3:15" ht="12.75" customHeight="1">
      <c r="C144" s="166"/>
      <c r="O144" s="166"/>
    </row>
    <row r="145" spans="3:15" ht="12.75" customHeight="1">
      <c r="C145" s="166"/>
      <c r="O145" s="166"/>
    </row>
    <row r="146" spans="3:15" ht="12.75" customHeight="1">
      <c r="C146" s="166"/>
      <c r="O146" s="166"/>
    </row>
    <row r="147" spans="3:15" ht="12.75" customHeight="1">
      <c r="C147" s="166"/>
      <c r="O147" s="166"/>
    </row>
    <row r="148" spans="3:15" ht="12.75" customHeight="1">
      <c r="C148" s="166"/>
      <c r="O148" s="166"/>
    </row>
    <row r="149" spans="3:15" ht="12.75" customHeight="1">
      <c r="C149" s="166"/>
      <c r="O149" s="166"/>
    </row>
    <row r="150" spans="3:15" ht="12.75" customHeight="1">
      <c r="C150" s="166"/>
      <c r="O150" s="166"/>
    </row>
    <row r="151" spans="3:15" ht="12.75" customHeight="1">
      <c r="C151" s="166"/>
      <c r="O151" s="166"/>
    </row>
    <row r="152" spans="3:15" ht="12.75" customHeight="1">
      <c r="C152" s="166"/>
      <c r="O152" s="166"/>
    </row>
    <row r="153" spans="3:15" ht="12.75" customHeight="1">
      <c r="C153" s="166"/>
      <c r="O153" s="166"/>
    </row>
    <row r="154" spans="3:15" ht="12.75" customHeight="1">
      <c r="C154" s="166"/>
      <c r="O154" s="166"/>
    </row>
    <row r="155" spans="3:15" ht="12.75" customHeight="1">
      <c r="C155" s="166"/>
      <c r="O155" s="166"/>
    </row>
    <row r="156" spans="3:15" ht="12.75" customHeight="1">
      <c r="C156" s="166"/>
      <c r="O156" s="166"/>
    </row>
    <row r="157" spans="3:15" ht="12.75" customHeight="1">
      <c r="C157" s="166"/>
      <c r="O157" s="166"/>
    </row>
    <row r="158" spans="3:15" ht="12.75" customHeight="1">
      <c r="C158" s="166"/>
      <c r="O158" s="166"/>
    </row>
    <row r="159" spans="3:15" ht="12.75" customHeight="1">
      <c r="C159" s="166"/>
      <c r="O159" s="166"/>
    </row>
    <row r="160" spans="3:15" ht="12.75" customHeight="1">
      <c r="C160" s="166"/>
      <c r="O160" s="166"/>
    </row>
    <row r="161" spans="3:15" ht="12.75" customHeight="1">
      <c r="C161" s="166"/>
      <c r="O161" s="166"/>
    </row>
    <row r="162" spans="3:15" ht="12.75" customHeight="1">
      <c r="C162" s="166"/>
      <c r="O162" s="166"/>
    </row>
    <row r="163" spans="3:15" ht="12.75" customHeight="1">
      <c r="C163" s="166"/>
      <c r="O163" s="166"/>
    </row>
    <row r="164" spans="3:15" ht="12.75" customHeight="1">
      <c r="C164" s="166"/>
      <c r="O164" s="166"/>
    </row>
    <row r="165" spans="3:15" ht="12.75" customHeight="1">
      <c r="C165" s="166"/>
      <c r="O165" s="166"/>
    </row>
    <row r="166" spans="3:15" ht="12.75" customHeight="1">
      <c r="C166" s="166"/>
      <c r="O166" s="166"/>
    </row>
    <row r="167" spans="3:15" ht="12.75" customHeight="1">
      <c r="C167" s="166"/>
      <c r="O167" s="166"/>
    </row>
    <row r="168" spans="3:15" ht="12.75" customHeight="1">
      <c r="C168" s="166"/>
      <c r="O168" s="166"/>
    </row>
    <row r="169" spans="3:15" ht="12.75" customHeight="1">
      <c r="C169" s="166"/>
      <c r="O169" s="166"/>
    </row>
    <row r="170" spans="3:15" ht="12.75" customHeight="1">
      <c r="C170" s="166"/>
      <c r="O170" s="166"/>
    </row>
    <row r="171" spans="3:15" ht="12.75" customHeight="1">
      <c r="C171" s="166"/>
      <c r="O171" s="166"/>
    </row>
    <row r="172" spans="3:15" ht="12.75" customHeight="1">
      <c r="C172" s="166"/>
      <c r="O172" s="166"/>
    </row>
    <row r="173" spans="3:15" ht="12.75" customHeight="1">
      <c r="C173" s="166"/>
      <c r="O173" s="166"/>
    </row>
    <row r="174" spans="3:15" ht="12.75" customHeight="1">
      <c r="C174" s="166"/>
      <c r="O174" s="166"/>
    </row>
    <row r="175" spans="3:15" ht="12.75" customHeight="1">
      <c r="C175" s="166"/>
      <c r="O175" s="166"/>
    </row>
    <row r="176" spans="3:15" ht="12.75" customHeight="1">
      <c r="C176" s="166"/>
      <c r="O176" s="166"/>
    </row>
    <row r="177" spans="3:15" ht="12.75" customHeight="1">
      <c r="C177" s="166"/>
      <c r="O177" s="166"/>
    </row>
    <row r="178" spans="3:15" ht="12.75" customHeight="1">
      <c r="C178" s="166"/>
      <c r="O178" s="166"/>
    </row>
    <row r="179" spans="3:15" ht="12.75" customHeight="1">
      <c r="C179" s="166"/>
      <c r="O179" s="166"/>
    </row>
    <row r="180" spans="3:15" ht="12.75" customHeight="1">
      <c r="C180" s="166"/>
      <c r="O180" s="166"/>
    </row>
    <row r="181" spans="3:15" ht="12.75" customHeight="1">
      <c r="C181" s="166"/>
      <c r="O181" s="166"/>
    </row>
    <row r="182" spans="3:15" ht="12.75" customHeight="1">
      <c r="C182" s="166"/>
      <c r="O182" s="166"/>
    </row>
    <row r="183" spans="3:15" ht="12.75" customHeight="1">
      <c r="C183" s="166"/>
      <c r="O183" s="166"/>
    </row>
    <row r="184" spans="3:15" ht="12.75" customHeight="1">
      <c r="C184" s="166"/>
      <c r="O184" s="166"/>
    </row>
    <row r="185" spans="3:15" ht="12.75" customHeight="1">
      <c r="C185" s="166"/>
      <c r="O185" s="166"/>
    </row>
    <row r="186" spans="3:15" ht="12.75" customHeight="1">
      <c r="C186" s="166"/>
      <c r="O186" s="166"/>
    </row>
    <row r="187" spans="3:15" ht="12.75" customHeight="1">
      <c r="C187" s="166"/>
      <c r="O187" s="166"/>
    </row>
    <row r="188" spans="3:15" ht="12.75" customHeight="1">
      <c r="C188" s="166"/>
      <c r="O188" s="166"/>
    </row>
    <row r="189" spans="3:15" ht="12.75" customHeight="1">
      <c r="C189" s="166"/>
      <c r="O189" s="166"/>
    </row>
    <row r="190" spans="3:15" ht="12.75" customHeight="1">
      <c r="C190" s="166"/>
      <c r="O190" s="166"/>
    </row>
    <row r="191" spans="3:15" ht="12.75" customHeight="1">
      <c r="C191" s="166"/>
      <c r="O191" s="166"/>
    </row>
    <row r="192" spans="3:15" ht="12.75" customHeight="1">
      <c r="C192" s="166"/>
      <c r="O192" s="166"/>
    </row>
    <row r="193" spans="3:15" ht="12.75" customHeight="1">
      <c r="C193" s="166"/>
      <c r="O193" s="166"/>
    </row>
    <row r="194" spans="3:15" ht="12.75" customHeight="1">
      <c r="C194" s="166"/>
      <c r="O194" s="166"/>
    </row>
    <row r="195" spans="3:15" ht="12.75" customHeight="1">
      <c r="C195" s="166"/>
      <c r="O195" s="166"/>
    </row>
    <row r="196" spans="3:15" ht="12.75" customHeight="1">
      <c r="C196" s="166"/>
      <c r="O196" s="166"/>
    </row>
    <row r="197" spans="3:15" ht="12.75" customHeight="1">
      <c r="C197" s="166"/>
      <c r="O197" s="166"/>
    </row>
    <row r="198" spans="3:15" ht="12.75" customHeight="1">
      <c r="C198" s="166"/>
      <c r="O198" s="166"/>
    </row>
    <row r="199" spans="3:15" ht="12.75" customHeight="1">
      <c r="C199" s="166"/>
      <c r="O199" s="166"/>
    </row>
    <row r="200" spans="3:15" ht="12.75" customHeight="1">
      <c r="C200" s="166"/>
      <c r="O200" s="166"/>
    </row>
    <row r="201" spans="3:15" ht="12.75" customHeight="1">
      <c r="C201" s="166"/>
      <c r="O201" s="166"/>
    </row>
    <row r="202" spans="3:15" ht="12.75" customHeight="1">
      <c r="C202" s="166"/>
      <c r="O202" s="166"/>
    </row>
    <row r="203" spans="3:15" ht="12.75" customHeight="1">
      <c r="C203" s="166"/>
      <c r="O203" s="166"/>
    </row>
    <row r="204" spans="3:15" ht="12.75" customHeight="1">
      <c r="C204" s="166"/>
      <c r="O204" s="166"/>
    </row>
    <row r="205" spans="3:15" ht="12.75" customHeight="1">
      <c r="C205" s="166"/>
      <c r="O205" s="166"/>
    </row>
    <row r="206" spans="3:15" ht="12.75" customHeight="1">
      <c r="C206" s="166"/>
      <c r="O206" s="166"/>
    </row>
    <row r="207" spans="3:15" ht="12.75" customHeight="1">
      <c r="C207" s="166"/>
      <c r="O207" s="166"/>
    </row>
    <row r="208" spans="3:15" ht="12.75" customHeight="1">
      <c r="C208" s="166"/>
      <c r="O208" s="166"/>
    </row>
    <row r="209" spans="3:15" ht="12.75" customHeight="1">
      <c r="C209" s="166"/>
      <c r="O209" s="166"/>
    </row>
    <row r="210" spans="3:15" ht="12.75" customHeight="1">
      <c r="C210" s="166"/>
      <c r="O210" s="166"/>
    </row>
    <row r="211" spans="3:15" ht="12.75" customHeight="1">
      <c r="C211" s="166"/>
      <c r="O211" s="166"/>
    </row>
    <row r="212" spans="3:15" ht="12.75" customHeight="1">
      <c r="C212" s="166"/>
      <c r="O212" s="166"/>
    </row>
    <row r="213" spans="3:15" ht="12.75" customHeight="1">
      <c r="C213" s="166"/>
      <c r="O213" s="166"/>
    </row>
    <row r="214" spans="3:15" ht="12.75" customHeight="1">
      <c r="C214" s="166"/>
      <c r="O214" s="166"/>
    </row>
    <row r="215" spans="3:15" ht="12.75" customHeight="1">
      <c r="C215" s="166"/>
      <c r="O215" s="166"/>
    </row>
    <row r="216" spans="3:15" ht="12.75" customHeight="1">
      <c r="C216" s="166"/>
      <c r="O216" s="166"/>
    </row>
    <row r="217" spans="3:15" ht="12.75" customHeight="1">
      <c r="C217" s="166"/>
      <c r="O217" s="166"/>
    </row>
    <row r="218" spans="3:15" ht="12.75" customHeight="1">
      <c r="C218" s="166"/>
      <c r="O218" s="166"/>
    </row>
    <row r="219" spans="3:15" ht="12.75" customHeight="1">
      <c r="C219" s="166"/>
      <c r="O219" s="166"/>
    </row>
    <row r="220" spans="3:15" ht="12.75" customHeight="1">
      <c r="C220" s="166"/>
      <c r="O220" s="166"/>
    </row>
    <row r="221" spans="3:15" ht="12.75" customHeight="1">
      <c r="C221" s="166"/>
      <c r="O221" s="166"/>
    </row>
    <row r="222" spans="3:15" ht="12.75" customHeight="1">
      <c r="C222" s="166"/>
      <c r="O222" s="166"/>
    </row>
    <row r="223" spans="3:15" ht="12.75" customHeight="1">
      <c r="C223" s="166"/>
      <c r="O223" s="166"/>
    </row>
    <row r="224" spans="3:15" ht="12.75" customHeight="1">
      <c r="C224" s="166"/>
      <c r="O224" s="166"/>
    </row>
    <row r="225" spans="3:15" ht="12.75" customHeight="1">
      <c r="C225" s="166"/>
      <c r="O225" s="166"/>
    </row>
    <row r="226" spans="3:15" ht="12.75" customHeight="1">
      <c r="C226" s="166"/>
      <c r="O226" s="166"/>
    </row>
    <row r="227" spans="3:15" ht="12.75" customHeight="1">
      <c r="C227" s="166"/>
      <c r="O227" s="166"/>
    </row>
    <row r="228" spans="3:15" ht="12.75" customHeight="1">
      <c r="C228" s="166"/>
      <c r="O228" s="166"/>
    </row>
    <row r="229" spans="3:15" ht="12.75" customHeight="1">
      <c r="C229" s="166"/>
      <c r="O229" s="166"/>
    </row>
    <row r="230" spans="3:15" ht="12.75" customHeight="1">
      <c r="C230" s="166"/>
      <c r="O230" s="166"/>
    </row>
    <row r="231" spans="3:15" ht="12.75" customHeight="1">
      <c r="C231" s="166"/>
      <c r="O231" s="166"/>
    </row>
    <row r="232" spans="3:15" ht="12.75" customHeight="1">
      <c r="C232" s="166"/>
      <c r="O232" s="166"/>
    </row>
    <row r="233" spans="3:15" ht="12.75" customHeight="1">
      <c r="C233" s="166"/>
      <c r="O233" s="166"/>
    </row>
    <row r="234" spans="3:15" ht="12.75" customHeight="1">
      <c r="C234" s="166"/>
      <c r="O234" s="166"/>
    </row>
    <row r="235" spans="3:15" ht="12.75" customHeight="1">
      <c r="C235" s="166"/>
      <c r="O235" s="166"/>
    </row>
    <row r="236" spans="3:15" ht="12.75" customHeight="1">
      <c r="C236" s="166"/>
      <c r="O236" s="166"/>
    </row>
    <row r="237" spans="3:15" ht="12.75" customHeight="1">
      <c r="C237" s="166"/>
      <c r="O237" s="166"/>
    </row>
    <row r="238" spans="3:15" ht="12.75" customHeight="1">
      <c r="C238" s="166"/>
      <c r="O238" s="166"/>
    </row>
    <row r="239" spans="3:15" ht="12.75" customHeight="1">
      <c r="C239" s="166"/>
      <c r="O239" s="166"/>
    </row>
    <row r="240" spans="3:15" ht="12.75" customHeight="1">
      <c r="C240" s="166"/>
      <c r="O240" s="166"/>
    </row>
    <row r="241" spans="3:15" ht="12.75" customHeight="1">
      <c r="C241" s="166"/>
      <c r="O241" s="166"/>
    </row>
    <row r="242" spans="3:15" ht="12.75" customHeight="1">
      <c r="C242" s="166"/>
      <c r="O242" s="166"/>
    </row>
    <row r="243" spans="3:15" ht="12.75" customHeight="1">
      <c r="C243" s="166"/>
      <c r="O243" s="166"/>
    </row>
    <row r="244" spans="3:15" ht="12.75" customHeight="1">
      <c r="C244" s="166"/>
      <c r="O244" s="166"/>
    </row>
    <row r="245" spans="3:15" ht="12.75" customHeight="1">
      <c r="C245" s="166"/>
      <c r="O245" s="166"/>
    </row>
    <row r="246" spans="3:15" ht="12.75" customHeight="1">
      <c r="C246" s="166"/>
      <c r="O246" s="166"/>
    </row>
    <row r="247" spans="3:15" ht="12.75" customHeight="1">
      <c r="C247" s="166"/>
      <c r="O247" s="166"/>
    </row>
    <row r="248" spans="3:15" ht="12.75" customHeight="1">
      <c r="C248" s="166"/>
      <c r="O248" s="166"/>
    </row>
    <row r="249" spans="3:15" ht="12.75" customHeight="1">
      <c r="C249" s="166"/>
      <c r="O249" s="166"/>
    </row>
    <row r="250" spans="3:15" ht="12.75" customHeight="1">
      <c r="C250" s="166"/>
      <c r="O250" s="166"/>
    </row>
    <row r="251" spans="3:15" ht="12.75" customHeight="1">
      <c r="C251" s="166"/>
      <c r="O251" s="166"/>
    </row>
    <row r="252" spans="3:15" ht="12.75" customHeight="1">
      <c r="C252" s="166"/>
      <c r="O252" s="166"/>
    </row>
    <row r="253" spans="3:15" ht="12.75" customHeight="1">
      <c r="C253" s="166"/>
      <c r="O253" s="166"/>
    </row>
    <row r="254" spans="3:15" ht="12.75" customHeight="1">
      <c r="C254" s="166"/>
      <c r="O254" s="166"/>
    </row>
    <row r="255" spans="3:15" ht="12.75" customHeight="1">
      <c r="C255" s="166"/>
      <c r="O255" s="166"/>
    </row>
    <row r="256" spans="3:15" ht="12.75" customHeight="1">
      <c r="C256" s="166"/>
      <c r="O256" s="166"/>
    </row>
    <row r="257" spans="3:15" ht="12.75" customHeight="1">
      <c r="C257" s="166"/>
      <c r="O257" s="166"/>
    </row>
    <row r="258" spans="3:15" ht="12.75" customHeight="1">
      <c r="C258" s="166"/>
      <c r="O258" s="166"/>
    </row>
    <row r="259" spans="3:15" ht="12.75" customHeight="1">
      <c r="C259" s="166"/>
      <c r="O259" s="166"/>
    </row>
    <row r="260" spans="3:15" ht="12.75" customHeight="1">
      <c r="C260" s="166"/>
      <c r="O260" s="166"/>
    </row>
    <row r="261" spans="3:15" ht="12.75" customHeight="1">
      <c r="C261" s="166"/>
      <c r="O261" s="166"/>
    </row>
    <row r="262" spans="3:15" ht="12.75" customHeight="1">
      <c r="C262" s="166"/>
      <c r="O262" s="166"/>
    </row>
    <row r="263" spans="3:15" ht="12.75" customHeight="1">
      <c r="C263" s="166"/>
      <c r="O263" s="166"/>
    </row>
    <row r="264" spans="3:15" ht="12.75" customHeight="1">
      <c r="C264" s="166"/>
      <c r="O264" s="166"/>
    </row>
    <row r="265" spans="3:15" ht="12.75" customHeight="1">
      <c r="C265" s="166"/>
      <c r="O265" s="166"/>
    </row>
    <row r="266" spans="3:15" ht="12.75" customHeight="1">
      <c r="C266" s="166"/>
      <c r="O266" s="166"/>
    </row>
    <row r="267" spans="3:15" ht="12.75" customHeight="1">
      <c r="C267" s="166"/>
      <c r="O267" s="166"/>
    </row>
    <row r="268" spans="3:15" ht="12.75" customHeight="1">
      <c r="C268" s="166"/>
      <c r="O268" s="166"/>
    </row>
    <row r="269" spans="3:15" ht="12.75" customHeight="1">
      <c r="C269" s="166"/>
      <c r="O269" s="166"/>
    </row>
    <row r="270" spans="3:15" ht="12.75" customHeight="1">
      <c r="C270" s="166"/>
      <c r="O270" s="166"/>
    </row>
    <row r="271" spans="3:15" ht="12.75" customHeight="1">
      <c r="C271" s="166"/>
      <c r="O271" s="166"/>
    </row>
    <row r="272" spans="3:15" ht="12.75" customHeight="1">
      <c r="C272" s="166"/>
      <c r="O272" s="166"/>
    </row>
    <row r="273" spans="3:15" ht="12.75" customHeight="1">
      <c r="C273" s="166"/>
      <c r="O273" s="166"/>
    </row>
    <row r="274" spans="3:15" ht="12.75" customHeight="1">
      <c r="C274" s="166"/>
      <c r="O274" s="166"/>
    </row>
    <row r="275" spans="3:15" ht="12.75" customHeight="1">
      <c r="C275" s="166"/>
      <c r="O275" s="166"/>
    </row>
    <row r="276" spans="3:15" ht="12.75" customHeight="1">
      <c r="C276" s="166"/>
      <c r="O276" s="166"/>
    </row>
    <row r="277" spans="3:15" ht="12.75" customHeight="1">
      <c r="C277" s="166"/>
      <c r="O277" s="166"/>
    </row>
    <row r="278" spans="3:15" ht="12.75" customHeight="1">
      <c r="C278" s="166"/>
      <c r="O278" s="166"/>
    </row>
    <row r="279" spans="3:15" ht="12.75" customHeight="1">
      <c r="C279" s="166"/>
      <c r="O279" s="166"/>
    </row>
    <row r="280" spans="3:15" ht="12.75" customHeight="1">
      <c r="C280" s="166"/>
      <c r="O280" s="166"/>
    </row>
    <row r="281" spans="3:15" ht="12.75" customHeight="1">
      <c r="C281" s="166"/>
      <c r="O281" s="166"/>
    </row>
    <row r="282" spans="3:15" ht="12.75" customHeight="1">
      <c r="C282" s="166"/>
      <c r="O282" s="166"/>
    </row>
    <row r="283" spans="3:15" ht="12.75" customHeight="1">
      <c r="C283" s="166"/>
      <c r="O283" s="166"/>
    </row>
    <row r="284" spans="3:15" ht="12.75" customHeight="1">
      <c r="C284" s="166"/>
      <c r="O284" s="166"/>
    </row>
    <row r="285" spans="3:15" ht="12.75" customHeight="1">
      <c r="C285" s="166"/>
      <c r="O285" s="166"/>
    </row>
    <row r="286" spans="3:15" ht="12.75" customHeight="1">
      <c r="C286" s="166"/>
      <c r="O286" s="166"/>
    </row>
    <row r="287" spans="3:15" ht="12.75" customHeight="1">
      <c r="C287" s="166"/>
      <c r="O287" s="166"/>
    </row>
    <row r="288" spans="3:15" ht="12.75" customHeight="1">
      <c r="C288" s="166"/>
      <c r="O288" s="166"/>
    </row>
    <row r="289" spans="3:15" ht="12.75" customHeight="1">
      <c r="C289" s="166"/>
      <c r="O289" s="166"/>
    </row>
    <row r="290" spans="3:15" ht="12.75" customHeight="1">
      <c r="C290" s="166"/>
      <c r="O290" s="166"/>
    </row>
    <row r="291" spans="3:15" ht="12.75" customHeight="1">
      <c r="C291" s="166"/>
      <c r="O291" s="166"/>
    </row>
    <row r="292" spans="3:15" ht="12.75" customHeight="1">
      <c r="C292" s="166"/>
      <c r="O292" s="166"/>
    </row>
    <row r="293" spans="3:15" ht="12.75" customHeight="1">
      <c r="C293" s="166"/>
      <c r="O293" s="166"/>
    </row>
    <row r="294" spans="3:15" ht="12.75" customHeight="1">
      <c r="C294" s="166"/>
      <c r="O294" s="166"/>
    </row>
    <row r="295" spans="3:15" ht="12.75" customHeight="1">
      <c r="C295" s="166"/>
      <c r="O295" s="166"/>
    </row>
    <row r="296" spans="3:15" ht="12.75" customHeight="1">
      <c r="C296" s="166"/>
      <c r="O296" s="166"/>
    </row>
    <row r="297" spans="3:15" ht="12.75" customHeight="1">
      <c r="C297" s="166"/>
      <c r="O297" s="166"/>
    </row>
    <row r="298" spans="3:15" ht="12.75" customHeight="1">
      <c r="C298" s="166"/>
      <c r="O298" s="166"/>
    </row>
    <row r="299" spans="3:15" ht="12.75" customHeight="1">
      <c r="C299" s="166"/>
      <c r="O299" s="166"/>
    </row>
    <row r="300" spans="3:15" ht="12.75" customHeight="1">
      <c r="C300" s="166"/>
      <c r="O300" s="166"/>
    </row>
    <row r="301" spans="3:15" ht="12.75" customHeight="1">
      <c r="C301" s="166"/>
      <c r="O301" s="166"/>
    </row>
    <row r="302" spans="3:15" ht="12.75" customHeight="1">
      <c r="C302" s="166"/>
      <c r="O302" s="166"/>
    </row>
    <row r="303" spans="3:15" ht="12.75" customHeight="1">
      <c r="C303" s="166"/>
      <c r="O303" s="166"/>
    </row>
    <row r="304" spans="3:15" ht="12.75" customHeight="1">
      <c r="C304" s="166"/>
      <c r="O304" s="166"/>
    </row>
    <row r="305" spans="3:15" ht="12.75" customHeight="1">
      <c r="C305" s="166"/>
      <c r="O305" s="166"/>
    </row>
    <row r="306" spans="3:15" ht="12.75" customHeight="1">
      <c r="C306" s="166"/>
      <c r="O306" s="166"/>
    </row>
    <row r="307" spans="3:15" ht="12.75" customHeight="1">
      <c r="C307" s="166"/>
      <c r="O307" s="166"/>
    </row>
    <row r="308" spans="3:15" ht="12.75" customHeight="1">
      <c r="C308" s="166"/>
      <c r="O308" s="166"/>
    </row>
    <row r="309" spans="3:15" ht="12.75" customHeight="1">
      <c r="C309" s="166"/>
      <c r="O309" s="166"/>
    </row>
    <row r="310" spans="3:15" ht="12.75" customHeight="1">
      <c r="C310" s="166"/>
      <c r="O310" s="166"/>
    </row>
    <row r="311" spans="3:15" ht="12.75" customHeight="1">
      <c r="C311" s="166"/>
      <c r="O311" s="166"/>
    </row>
    <row r="312" spans="3:15" ht="12.75" customHeight="1">
      <c r="C312" s="166"/>
      <c r="O312" s="166"/>
    </row>
    <row r="313" spans="3:15" ht="12.75" customHeight="1">
      <c r="C313" s="166"/>
      <c r="O313" s="166"/>
    </row>
    <row r="314" spans="3:15" ht="12.75" customHeight="1">
      <c r="C314" s="166"/>
      <c r="O314" s="166"/>
    </row>
    <row r="315" spans="3:15" ht="12.75" customHeight="1">
      <c r="C315" s="166"/>
      <c r="O315" s="166"/>
    </row>
    <row r="316" spans="3:15" ht="12.75" customHeight="1">
      <c r="C316" s="166"/>
      <c r="O316" s="166"/>
    </row>
    <row r="317" spans="3:15" ht="12.75" customHeight="1">
      <c r="C317" s="166"/>
      <c r="O317" s="166"/>
    </row>
    <row r="318" spans="3:15" ht="12.75" customHeight="1">
      <c r="C318" s="166"/>
      <c r="O318" s="166"/>
    </row>
    <row r="319" spans="3:15" ht="12.75" customHeight="1">
      <c r="C319" s="166"/>
      <c r="O319" s="166"/>
    </row>
    <row r="320" spans="3:15" ht="12.75" customHeight="1">
      <c r="C320" s="166"/>
      <c r="O320" s="166"/>
    </row>
    <row r="321" spans="3:15" ht="12.75" customHeight="1">
      <c r="C321" s="166"/>
      <c r="O321" s="166"/>
    </row>
    <row r="322" spans="3:15" ht="12.75" customHeight="1">
      <c r="C322" s="166"/>
      <c r="O322" s="166"/>
    </row>
    <row r="323" spans="3:15" ht="12.75" customHeight="1">
      <c r="C323" s="166"/>
      <c r="O323" s="166"/>
    </row>
    <row r="324" spans="3:15" ht="12.75" customHeight="1">
      <c r="C324" s="166"/>
      <c r="O324" s="166"/>
    </row>
    <row r="325" spans="3:15" ht="12.75" customHeight="1">
      <c r="C325" s="166"/>
      <c r="O325" s="166"/>
    </row>
    <row r="326" spans="3:15" ht="12.75" customHeight="1">
      <c r="C326" s="166"/>
      <c r="O326" s="166"/>
    </row>
    <row r="327" spans="3:15" ht="12.75" customHeight="1">
      <c r="C327" s="166"/>
      <c r="O327" s="166"/>
    </row>
    <row r="328" spans="3:15" ht="12.75" customHeight="1">
      <c r="C328" s="166"/>
      <c r="O328" s="166"/>
    </row>
    <row r="329" spans="3:15" ht="12.75" customHeight="1">
      <c r="C329" s="166"/>
      <c r="O329" s="166"/>
    </row>
    <row r="330" spans="3:15" ht="12.75" customHeight="1">
      <c r="C330" s="166"/>
      <c r="O330" s="166"/>
    </row>
    <row r="331" spans="3:15" ht="12.75" customHeight="1">
      <c r="C331" s="166"/>
      <c r="O331" s="166"/>
    </row>
    <row r="332" spans="3:15" ht="12.75" customHeight="1">
      <c r="C332" s="166"/>
      <c r="O332" s="166"/>
    </row>
    <row r="333" spans="3:15" ht="12.75" customHeight="1">
      <c r="C333" s="166"/>
      <c r="O333" s="166"/>
    </row>
    <row r="334" spans="3:15" ht="12.75" customHeight="1">
      <c r="C334" s="166"/>
      <c r="O334" s="166"/>
    </row>
    <row r="335" spans="3:15" ht="12.75" customHeight="1">
      <c r="C335" s="166"/>
      <c r="O335" s="166"/>
    </row>
    <row r="336" spans="3:15" ht="12.75" customHeight="1">
      <c r="C336" s="166"/>
      <c r="O336" s="166"/>
    </row>
    <row r="337" spans="3:15" ht="12.75" customHeight="1">
      <c r="C337" s="166"/>
      <c r="O337" s="166"/>
    </row>
    <row r="338" spans="3:15" ht="12.75" customHeight="1">
      <c r="C338" s="166"/>
      <c r="O338" s="166"/>
    </row>
    <row r="339" spans="3:15" ht="12.75" customHeight="1">
      <c r="C339" s="166"/>
      <c r="O339" s="166"/>
    </row>
    <row r="340" spans="3:15" ht="12.75" customHeight="1">
      <c r="C340" s="166"/>
      <c r="O340" s="166"/>
    </row>
    <row r="341" spans="3:15" ht="12.75" customHeight="1">
      <c r="C341" s="166"/>
      <c r="O341" s="166"/>
    </row>
    <row r="342" spans="3:15" ht="12.75" customHeight="1">
      <c r="C342" s="166"/>
      <c r="O342" s="166"/>
    </row>
    <row r="343" spans="3:15" ht="12.75" customHeight="1">
      <c r="C343" s="166"/>
      <c r="O343" s="166"/>
    </row>
    <row r="344" spans="3:15" ht="12.75" customHeight="1">
      <c r="C344" s="166"/>
      <c r="O344" s="166"/>
    </row>
    <row r="345" spans="3:15" ht="12.75" customHeight="1">
      <c r="C345" s="166"/>
      <c r="O345" s="166"/>
    </row>
    <row r="346" spans="3:15" ht="12.75" customHeight="1">
      <c r="C346" s="166"/>
      <c r="O346" s="166"/>
    </row>
    <row r="347" spans="3:15" ht="12.75" customHeight="1">
      <c r="C347" s="166"/>
      <c r="O347" s="166"/>
    </row>
    <row r="348" spans="3:15" ht="12.75" customHeight="1">
      <c r="C348" s="166"/>
      <c r="O348" s="166"/>
    </row>
    <row r="349" spans="3:15" ht="12.75" customHeight="1">
      <c r="C349" s="166"/>
      <c r="O349" s="166"/>
    </row>
    <row r="350" spans="3:15" ht="12.75" customHeight="1">
      <c r="C350" s="166"/>
      <c r="O350" s="166"/>
    </row>
    <row r="351" spans="3:15" ht="12.75" customHeight="1">
      <c r="C351" s="166"/>
      <c r="O351" s="166"/>
    </row>
    <row r="352" spans="3:15" ht="12.75" customHeight="1">
      <c r="C352" s="166"/>
      <c r="O352" s="166"/>
    </row>
    <row r="353" spans="3:15" ht="12.75" customHeight="1">
      <c r="C353" s="166"/>
      <c r="O353" s="166"/>
    </row>
    <row r="354" spans="3:15" ht="12.75" customHeight="1">
      <c r="C354" s="166"/>
      <c r="O354" s="166"/>
    </row>
    <row r="355" spans="3:15" ht="12.75" customHeight="1">
      <c r="C355" s="166"/>
      <c r="O355" s="166"/>
    </row>
    <row r="356" spans="3:15" ht="12.75" customHeight="1">
      <c r="C356" s="166"/>
      <c r="O356" s="166"/>
    </row>
    <row r="357" spans="3:15" ht="12.75" customHeight="1">
      <c r="C357" s="166"/>
      <c r="O357" s="166"/>
    </row>
    <row r="358" spans="3:15" ht="12.75" customHeight="1">
      <c r="C358" s="166"/>
      <c r="O358" s="166"/>
    </row>
    <row r="359" spans="3:15" ht="12.75" customHeight="1">
      <c r="C359" s="166"/>
      <c r="O359" s="166"/>
    </row>
    <row r="360" spans="3:15" ht="12.75" customHeight="1">
      <c r="C360" s="166"/>
      <c r="O360" s="166"/>
    </row>
    <row r="361" spans="3:15" ht="12.75" customHeight="1">
      <c r="C361" s="166"/>
      <c r="O361" s="166"/>
    </row>
    <row r="362" spans="3:15" ht="12.75" customHeight="1">
      <c r="C362" s="166"/>
      <c r="O362" s="166"/>
    </row>
    <row r="363" spans="3:15" ht="12.75" customHeight="1">
      <c r="C363" s="166"/>
      <c r="O363" s="166"/>
    </row>
    <row r="364" spans="3:15" ht="12.75" customHeight="1">
      <c r="C364" s="166"/>
      <c r="O364" s="166"/>
    </row>
    <row r="365" spans="3:15" ht="12.75" customHeight="1">
      <c r="C365" s="166"/>
      <c r="O365" s="166"/>
    </row>
    <row r="366" spans="3:15" ht="12.75" customHeight="1">
      <c r="C366" s="166"/>
      <c r="O366" s="166"/>
    </row>
    <row r="367" spans="3:15" ht="12.75" customHeight="1">
      <c r="C367" s="166"/>
      <c r="O367" s="166"/>
    </row>
    <row r="368" spans="3:15" ht="12.75" customHeight="1">
      <c r="C368" s="166"/>
      <c r="O368" s="166"/>
    </row>
    <row r="369" spans="3:15" ht="12.75" customHeight="1">
      <c r="C369" s="166"/>
      <c r="O369" s="166"/>
    </row>
    <row r="370" spans="3:15" ht="12.75" customHeight="1">
      <c r="C370" s="166"/>
      <c r="O370" s="166"/>
    </row>
    <row r="371" spans="3:15" ht="12.75" customHeight="1">
      <c r="C371" s="166"/>
      <c r="O371" s="166"/>
    </row>
    <row r="372" spans="3:15" ht="12.75" customHeight="1">
      <c r="C372" s="166"/>
      <c r="O372" s="166"/>
    </row>
    <row r="373" spans="3:15" ht="12.75" customHeight="1">
      <c r="C373" s="166"/>
      <c r="O373" s="166"/>
    </row>
    <row r="374" spans="3:15" ht="12.75" customHeight="1">
      <c r="C374" s="166"/>
      <c r="O374" s="166"/>
    </row>
    <row r="375" spans="3:15" ht="12.75" customHeight="1">
      <c r="C375" s="166"/>
      <c r="O375" s="166"/>
    </row>
    <row r="376" spans="3:15" ht="12.75" customHeight="1">
      <c r="C376" s="166"/>
      <c r="O376" s="166"/>
    </row>
    <row r="377" spans="3:15" ht="12.75" customHeight="1">
      <c r="C377" s="166"/>
      <c r="O377" s="166"/>
    </row>
    <row r="378" spans="3:15" ht="12.75" customHeight="1">
      <c r="C378" s="166"/>
      <c r="O378" s="166"/>
    </row>
    <row r="379" spans="3:15" ht="12.75" customHeight="1">
      <c r="C379" s="166"/>
      <c r="O379" s="166"/>
    </row>
    <row r="380" spans="3:15" ht="12.75" customHeight="1">
      <c r="C380" s="166"/>
      <c r="O380" s="166"/>
    </row>
    <row r="381" spans="3:15" ht="12.75" customHeight="1">
      <c r="C381" s="166"/>
      <c r="O381" s="166"/>
    </row>
    <row r="382" spans="3:15" ht="12.75" customHeight="1">
      <c r="C382" s="166"/>
      <c r="O382" s="166"/>
    </row>
    <row r="383" spans="3:15" ht="12.75" customHeight="1">
      <c r="C383" s="166"/>
      <c r="O383" s="166"/>
    </row>
    <row r="384" spans="3:15" ht="12.75" customHeight="1">
      <c r="C384" s="166"/>
      <c r="O384" s="166"/>
    </row>
    <row r="385" spans="3:15" ht="12.75" customHeight="1">
      <c r="C385" s="166"/>
      <c r="O385" s="166"/>
    </row>
    <row r="386" spans="3:15" ht="12.75" customHeight="1">
      <c r="C386" s="166"/>
      <c r="O386" s="166"/>
    </row>
    <row r="387" spans="3:15" ht="12.75" customHeight="1">
      <c r="C387" s="166"/>
      <c r="O387" s="166"/>
    </row>
    <row r="388" spans="3:15" ht="12.75" customHeight="1">
      <c r="C388" s="166"/>
      <c r="O388" s="166"/>
    </row>
    <row r="389" spans="3:15" ht="12.75" customHeight="1">
      <c r="C389" s="166"/>
      <c r="O389" s="166"/>
    </row>
    <row r="390" spans="3:15" ht="12.75" customHeight="1">
      <c r="C390" s="166"/>
      <c r="O390" s="166"/>
    </row>
    <row r="391" spans="3:15" ht="12.75" customHeight="1">
      <c r="C391" s="166"/>
      <c r="O391" s="166"/>
    </row>
    <row r="392" spans="3:15" ht="12.75" customHeight="1">
      <c r="C392" s="166"/>
      <c r="O392" s="166"/>
    </row>
    <row r="393" spans="3:15" ht="12.75" customHeight="1">
      <c r="C393" s="166"/>
      <c r="O393" s="166"/>
    </row>
    <row r="394" spans="3:15" ht="12.75" customHeight="1">
      <c r="C394" s="166"/>
      <c r="O394" s="166"/>
    </row>
    <row r="395" spans="3:15" ht="12.75" customHeight="1">
      <c r="C395" s="166"/>
      <c r="O395" s="166"/>
    </row>
    <row r="396" spans="3:15" ht="12.75" customHeight="1">
      <c r="C396" s="166"/>
      <c r="O396" s="166"/>
    </row>
    <row r="397" spans="3:15" ht="12.75" customHeight="1">
      <c r="C397" s="166"/>
      <c r="O397" s="166"/>
    </row>
    <row r="398" spans="3:15" ht="12.75" customHeight="1">
      <c r="C398" s="166"/>
      <c r="O398" s="166"/>
    </row>
    <row r="399" spans="3:15" ht="12.75" customHeight="1">
      <c r="C399" s="166"/>
      <c r="O399" s="166"/>
    </row>
    <row r="400" spans="3:15" ht="12.75" customHeight="1">
      <c r="C400" s="166"/>
      <c r="O400" s="166"/>
    </row>
    <row r="401" spans="3:15" ht="12.75" customHeight="1">
      <c r="C401" s="166"/>
      <c r="O401" s="166"/>
    </row>
    <row r="402" spans="3:15" ht="12.75" customHeight="1">
      <c r="C402" s="166"/>
      <c r="O402" s="166"/>
    </row>
    <row r="403" spans="3:15" ht="12.75" customHeight="1">
      <c r="C403" s="166"/>
      <c r="O403" s="166"/>
    </row>
    <row r="404" spans="3:15" ht="12.75" customHeight="1">
      <c r="C404" s="166"/>
      <c r="O404" s="166"/>
    </row>
    <row r="405" spans="3:15" ht="12.75" customHeight="1">
      <c r="C405" s="166"/>
      <c r="O405" s="166"/>
    </row>
    <row r="406" spans="3:15" ht="12.75" customHeight="1">
      <c r="C406" s="166"/>
      <c r="O406" s="166"/>
    </row>
    <row r="407" spans="3:15" ht="12.75" customHeight="1">
      <c r="C407" s="166"/>
      <c r="O407" s="166"/>
    </row>
    <row r="408" spans="3:15" ht="12.75" customHeight="1">
      <c r="C408" s="166"/>
      <c r="O408" s="166"/>
    </row>
    <row r="409" spans="3:15" ht="12.75" customHeight="1">
      <c r="C409" s="166"/>
      <c r="O409" s="166"/>
    </row>
    <row r="410" spans="3:15" ht="12.75" customHeight="1">
      <c r="C410" s="166"/>
      <c r="O410" s="166"/>
    </row>
    <row r="411" spans="3:15" ht="12.75" customHeight="1">
      <c r="C411" s="166"/>
      <c r="O411" s="166"/>
    </row>
    <row r="412" spans="3:15" ht="12.75" customHeight="1">
      <c r="C412" s="166"/>
      <c r="O412" s="166"/>
    </row>
    <row r="413" spans="3:15" ht="12.75" customHeight="1">
      <c r="C413" s="166"/>
      <c r="O413" s="166"/>
    </row>
    <row r="414" spans="3:15" ht="12.75" customHeight="1">
      <c r="C414" s="166"/>
      <c r="O414" s="166"/>
    </row>
    <row r="415" spans="3:15" ht="12.75" customHeight="1">
      <c r="C415" s="166"/>
      <c r="O415" s="166"/>
    </row>
    <row r="416" spans="3:15" ht="12.75" customHeight="1">
      <c r="C416" s="166"/>
      <c r="O416" s="166"/>
    </row>
    <row r="417" spans="3:15" ht="12.75" customHeight="1">
      <c r="C417" s="166"/>
      <c r="O417" s="166"/>
    </row>
    <row r="418" spans="3:15" ht="12.75" customHeight="1">
      <c r="C418" s="166"/>
      <c r="O418" s="166"/>
    </row>
    <row r="419" spans="3:15" ht="12.75" customHeight="1">
      <c r="C419" s="166"/>
      <c r="O419" s="166"/>
    </row>
    <row r="420" spans="3:15" ht="12.75" customHeight="1">
      <c r="C420" s="166"/>
      <c r="O420" s="166"/>
    </row>
    <row r="421" spans="3:15" ht="12.75" customHeight="1">
      <c r="C421" s="166"/>
      <c r="O421" s="166"/>
    </row>
    <row r="422" spans="3:15" ht="12.75" customHeight="1">
      <c r="C422" s="166"/>
      <c r="O422" s="166"/>
    </row>
    <row r="423" spans="3:15" ht="12.75" customHeight="1">
      <c r="C423" s="166"/>
      <c r="O423" s="166"/>
    </row>
    <row r="424" spans="3:15" ht="12.75" customHeight="1">
      <c r="C424" s="166"/>
      <c r="O424" s="166"/>
    </row>
    <row r="425" spans="3:15" ht="12.75" customHeight="1">
      <c r="C425" s="166"/>
      <c r="O425" s="166"/>
    </row>
    <row r="426" spans="3:15" ht="12.75" customHeight="1">
      <c r="C426" s="166"/>
      <c r="O426" s="166"/>
    </row>
    <row r="427" spans="3:15" ht="12.75" customHeight="1">
      <c r="C427" s="166"/>
      <c r="O427" s="166"/>
    </row>
    <row r="428" spans="3:15" ht="12.75" customHeight="1">
      <c r="C428" s="166"/>
      <c r="O428" s="166"/>
    </row>
    <row r="429" spans="3:15" ht="12.75" customHeight="1">
      <c r="C429" s="166"/>
      <c r="O429" s="166"/>
    </row>
    <row r="430" spans="3:15" ht="12.75" customHeight="1">
      <c r="C430" s="166"/>
      <c r="O430" s="166"/>
    </row>
    <row r="431" spans="3:15" ht="12.75" customHeight="1">
      <c r="C431" s="166"/>
      <c r="O431" s="166"/>
    </row>
    <row r="432" spans="3:15" ht="12.75" customHeight="1">
      <c r="C432" s="166"/>
      <c r="O432" s="166"/>
    </row>
    <row r="433" spans="3:15" ht="12.75" customHeight="1">
      <c r="C433" s="166"/>
      <c r="O433" s="166"/>
    </row>
    <row r="434" spans="3:15" ht="12.75" customHeight="1">
      <c r="C434" s="166"/>
      <c r="O434" s="166"/>
    </row>
    <row r="435" spans="3:15" ht="12.75" customHeight="1">
      <c r="C435" s="166"/>
      <c r="O435" s="166"/>
    </row>
    <row r="436" spans="3:15" ht="12.75" customHeight="1">
      <c r="C436" s="166"/>
      <c r="O436" s="166"/>
    </row>
    <row r="437" spans="3:15" ht="12.75" customHeight="1">
      <c r="C437" s="166"/>
      <c r="O437" s="166"/>
    </row>
    <row r="438" spans="3:15" ht="12.75" customHeight="1">
      <c r="C438" s="166"/>
      <c r="O438" s="166"/>
    </row>
    <row r="439" spans="3:15" ht="12.75" customHeight="1">
      <c r="C439" s="166"/>
      <c r="O439" s="166"/>
    </row>
    <row r="440" spans="3:15" ht="12.75" customHeight="1">
      <c r="C440" s="166"/>
      <c r="O440" s="166"/>
    </row>
    <row r="441" spans="3:15" ht="12.75" customHeight="1">
      <c r="C441" s="166"/>
      <c r="O441" s="166"/>
    </row>
    <row r="442" spans="3:15" ht="12.75" customHeight="1">
      <c r="C442" s="166"/>
      <c r="O442" s="166"/>
    </row>
    <row r="443" spans="3:15" ht="12.75" customHeight="1">
      <c r="C443" s="166"/>
      <c r="O443" s="166"/>
    </row>
    <row r="444" spans="3:15" ht="12.75" customHeight="1">
      <c r="C444" s="166"/>
      <c r="O444" s="166"/>
    </row>
    <row r="445" spans="3:15" ht="12.75" customHeight="1">
      <c r="C445" s="166"/>
      <c r="O445" s="166"/>
    </row>
    <row r="446" spans="3:15" ht="12.75" customHeight="1">
      <c r="C446" s="166"/>
      <c r="O446" s="166"/>
    </row>
    <row r="447" spans="3:15" ht="12.75" customHeight="1">
      <c r="C447" s="166"/>
      <c r="O447" s="166"/>
    </row>
    <row r="448" spans="3:15" ht="12.75" customHeight="1">
      <c r="C448" s="166"/>
      <c r="O448" s="166"/>
    </row>
    <row r="449" spans="3:15" ht="12.75" customHeight="1">
      <c r="C449" s="166"/>
      <c r="O449" s="166"/>
    </row>
    <row r="450" spans="3:15" ht="12.75" customHeight="1">
      <c r="C450" s="166"/>
      <c r="O450" s="166"/>
    </row>
    <row r="451" spans="3:15" ht="12.75" customHeight="1">
      <c r="C451" s="166"/>
      <c r="O451" s="166"/>
    </row>
    <row r="452" spans="3:15" ht="12.75" customHeight="1">
      <c r="C452" s="166"/>
      <c r="O452" s="166"/>
    </row>
    <row r="453" spans="3:15" ht="12.75" customHeight="1">
      <c r="C453" s="166"/>
      <c r="O453" s="166"/>
    </row>
    <row r="454" spans="3:15" ht="12.75" customHeight="1">
      <c r="C454" s="166"/>
      <c r="O454" s="166"/>
    </row>
    <row r="455" spans="3:15" ht="12.75" customHeight="1">
      <c r="C455" s="166"/>
      <c r="O455" s="166"/>
    </row>
    <row r="456" spans="3:15" ht="12.75" customHeight="1">
      <c r="C456" s="166"/>
      <c r="O456" s="166"/>
    </row>
    <row r="457" spans="3:15" ht="12.75" customHeight="1">
      <c r="C457" s="166"/>
      <c r="O457" s="166"/>
    </row>
    <row r="458" spans="3:15" ht="12.75" customHeight="1">
      <c r="C458" s="166"/>
      <c r="O458" s="166"/>
    </row>
    <row r="459" spans="3:15" ht="12.75" customHeight="1">
      <c r="C459" s="166"/>
      <c r="O459" s="166"/>
    </row>
    <row r="460" spans="3:15" ht="12.75" customHeight="1">
      <c r="C460" s="166"/>
      <c r="O460" s="166"/>
    </row>
    <row r="461" spans="3:15" ht="12.75" customHeight="1">
      <c r="C461" s="166"/>
      <c r="O461" s="166"/>
    </row>
    <row r="462" spans="3:15" ht="12.75" customHeight="1">
      <c r="C462" s="166"/>
      <c r="O462" s="166"/>
    </row>
    <row r="463" spans="3:15" ht="12.75" customHeight="1">
      <c r="C463" s="166"/>
      <c r="O463" s="166"/>
    </row>
    <row r="464" spans="3:15" ht="12.75" customHeight="1">
      <c r="C464" s="166"/>
      <c r="O464" s="166"/>
    </row>
    <row r="465" spans="3:15" ht="12.75" customHeight="1">
      <c r="C465" s="166"/>
      <c r="O465" s="166"/>
    </row>
    <row r="466" spans="3:15" ht="12.75" customHeight="1">
      <c r="C466" s="166"/>
      <c r="O466" s="166"/>
    </row>
    <row r="467" spans="3:15" ht="12.75" customHeight="1">
      <c r="C467" s="166"/>
      <c r="O467" s="166"/>
    </row>
    <row r="468" spans="3:15" ht="12.75" customHeight="1">
      <c r="C468" s="166"/>
      <c r="O468" s="166"/>
    </row>
    <row r="469" spans="3:15" ht="12.75" customHeight="1">
      <c r="C469" s="166"/>
      <c r="O469" s="166"/>
    </row>
    <row r="470" spans="3:15" ht="12.75" customHeight="1">
      <c r="C470" s="166"/>
      <c r="O470" s="166"/>
    </row>
    <row r="471" spans="3:15" ht="12.75" customHeight="1">
      <c r="C471" s="166"/>
      <c r="O471" s="166"/>
    </row>
    <row r="472" spans="3:15" ht="12.75" customHeight="1">
      <c r="C472" s="166"/>
      <c r="O472" s="166"/>
    </row>
    <row r="473" spans="3:15" ht="12.75" customHeight="1">
      <c r="C473" s="166"/>
      <c r="O473" s="166"/>
    </row>
    <row r="474" spans="3:15" ht="12.75" customHeight="1">
      <c r="C474" s="166"/>
      <c r="O474" s="166"/>
    </row>
    <row r="475" spans="3:15" ht="12.75" customHeight="1">
      <c r="C475" s="166"/>
      <c r="O475" s="166"/>
    </row>
    <row r="476" spans="3:15" ht="12.75" customHeight="1">
      <c r="C476" s="166"/>
      <c r="O476" s="166"/>
    </row>
    <row r="477" spans="3:15" ht="12.75" customHeight="1">
      <c r="C477" s="166"/>
      <c r="O477" s="166"/>
    </row>
    <row r="478" spans="3:15" ht="12.75" customHeight="1">
      <c r="C478" s="166"/>
      <c r="O478" s="166"/>
    </row>
    <row r="479" spans="3:15" ht="12.75" customHeight="1">
      <c r="C479" s="166"/>
      <c r="O479" s="166"/>
    </row>
    <row r="480" spans="3:15" ht="12.75" customHeight="1">
      <c r="C480" s="166"/>
      <c r="O480" s="166"/>
    </row>
    <row r="481" spans="3:15" ht="12.75" customHeight="1">
      <c r="C481" s="166"/>
      <c r="O481" s="166"/>
    </row>
    <row r="482" spans="3:15" ht="12.75" customHeight="1">
      <c r="C482" s="166"/>
      <c r="O482" s="166"/>
    </row>
    <row r="483" spans="3:15" ht="12.75" customHeight="1">
      <c r="C483" s="166"/>
      <c r="O483" s="166"/>
    </row>
    <row r="484" spans="3:15" ht="12.75" customHeight="1">
      <c r="C484" s="166"/>
      <c r="O484" s="166"/>
    </row>
    <row r="485" spans="3:15" ht="12.75" customHeight="1">
      <c r="C485" s="166"/>
      <c r="O485" s="166"/>
    </row>
    <row r="486" spans="3:15" ht="12.75" customHeight="1">
      <c r="C486" s="166"/>
      <c r="O486" s="166"/>
    </row>
    <row r="487" spans="3:15" ht="12.75" customHeight="1">
      <c r="C487" s="166"/>
      <c r="O487" s="166"/>
    </row>
    <row r="488" spans="3:15" ht="12.75" customHeight="1">
      <c r="C488" s="166"/>
      <c r="O488" s="166"/>
    </row>
    <row r="489" spans="3:15" ht="12.75" customHeight="1">
      <c r="C489" s="166"/>
      <c r="O489" s="166"/>
    </row>
    <row r="490" spans="3:15" ht="12.75" customHeight="1">
      <c r="C490" s="166"/>
      <c r="O490" s="166"/>
    </row>
    <row r="491" spans="3:15" ht="12.75" customHeight="1">
      <c r="C491" s="166"/>
      <c r="O491" s="166"/>
    </row>
    <row r="492" spans="3:15" ht="12.75" customHeight="1">
      <c r="C492" s="166"/>
      <c r="O492" s="166"/>
    </row>
    <row r="493" spans="3:15" ht="12.75" customHeight="1">
      <c r="C493" s="166"/>
      <c r="O493" s="166"/>
    </row>
    <row r="494" spans="3:15" ht="12.75" customHeight="1">
      <c r="C494" s="166"/>
      <c r="O494" s="166"/>
    </row>
    <row r="495" spans="3:15" ht="12.75" customHeight="1">
      <c r="C495" s="166"/>
      <c r="O495" s="166"/>
    </row>
    <row r="496" spans="3:15" ht="12.75" customHeight="1">
      <c r="C496" s="166"/>
      <c r="O496" s="166"/>
    </row>
    <row r="497" spans="3:15" ht="12.75" customHeight="1">
      <c r="C497" s="166"/>
      <c r="O497" s="166"/>
    </row>
    <row r="498" spans="3:15" ht="12.75" customHeight="1">
      <c r="C498" s="166"/>
      <c r="O498" s="166"/>
    </row>
    <row r="499" spans="3:15" ht="12.75" customHeight="1">
      <c r="C499" s="166"/>
      <c r="O499" s="166"/>
    </row>
    <row r="500" spans="3:15" ht="12.75" customHeight="1">
      <c r="C500" s="166"/>
      <c r="O500" s="166"/>
    </row>
    <row r="501" spans="3:15" ht="12.75" customHeight="1">
      <c r="C501" s="166"/>
      <c r="O501" s="166"/>
    </row>
    <row r="502" spans="3:15" ht="12.75" customHeight="1">
      <c r="C502" s="166"/>
      <c r="O502" s="166"/>
    </row>
    <row r="503" spans="3:15" ht="12.75" customHeight="1">
      <c r="C503" s="166"/>
      <c r="O503" s="166"/>
    </row>
    <row r="504" spans="3:15" ht="12.75" customHeight="1">
      <c r="C504" s="166"/>
      <c r="O504" s="166"/>
    </row>
    <row r="505" spans="3:15" ht="12.75" customHeight="1">
      <c r="C505" s="166"/>
      <c r="O505" s="166"/>
    </row>
    <row r="506" spans="3:15" ht="12.75" customHeight="1">
      <c r="C506" s="166"/>
      <c r="O506" s="166"/>
    </row>
    <row r="507" spans="3:15" ht="12.75" customHeight="1">
      <c r="C507" s="166"/>
      <c r="O507" s="166"/>
    </row>
    <row r="508" spans="3:15" ht="12.75" customHeight="1">
      <c r="C508" s="166"/>
      <c r="O508" s="166"/>
    </row>
    <row r="509" spans="3:15" ht="12.75" customHeight="1">
      <c r="C509" s="166"/>
      <c r="O509" s="166"/>
    </row>
    <row r="510" spans="3:15" ht="12.75" customHeight="1">
      <c r="C510" s="166"/>
      <c r="O510" s="166"/>
    </row>
    <row r="511" spans="3:15" ht="12.75" customHeight="1">
      <c r="C511" s="166"/>
      <c r="O511" s="166"/>
    </row>
    <row r="512" spans="3:15" ht="12.75" customHeight="1">
      <c r="C512" s="166"/>
      <c r="O512" s="166"/>
    </row>
    <row r="513" spans="3:15" ht="12.75" customHeight="1">
      <c r="C513" s="166"/>
      <c r="O513" s="166"/>
    </row>
    <row r="514" spans="3:15" ht="12.75" customHeight="1">
      <c r="C514" s="166"/>
      <c r="O514" s="166"/>
    </row>
    <row r="515" spans="3:15" ht="12.75" customHeight="1">
      <c r="C515" s="166"/>
      <c r="O515" s="166"/>
    </row>
    <row r="516" spans="3:15" ht="12.75" customHeight="1">
      <c r="C516" s="166"/>
      <c r="O516" s="166"/>
    </row>
    <row r="517" spans="3:15" ht="12.75" customHeight="1">
      <c r="C517" s="166"/>
      <c r="O517" s="166"/>
    </row>
    <row r="518" spans="3:15" ht="12.75" customHeight="1">
      <c r="C518" s="166"/>
      <c r="O518" s="166"/>
    </row>
    <row r="519" spans="3:15" ht="12.75" customHeight="1">
      <c r="C519" s="166"/>
      <c r="O519" s="166"/>
    </row>
    <row r="520" spans="3:15" ht="12.75" customHeight="1">
      <c r="C520" s="166"/>
      <c r="O520" s="166"/>
    </row>
    <row r="521" spans="3:15" ht="12.75" customHeight="1">
      <c r="C521" s="166"/>
      <c r="O521" s="166"/>
    </row>
    <row r="522" spans="3:15" ht="12.75" customHeight="1">
      <c r="C522" s="166"/>
      <c r="O522" s="166"/>
    </row>
    <row r="523" spans="3:15" ht="12.75" customHeight="1">
      <c r="C523" s="166"/>
      <c r="O523" s="166"/>
    </row>
    <row r="524" spans="3:15" ht="12.75" customHeight="1">
      <c r="C524" s="166"/>
      <c r="O524" s="166"/>
    </row>
    <row r="525" spans="3:15" ht="12.75" customHeight="1">
      <c r="C525" s="166"/>
      <c r="O525" s="166"/>
    </row>
    <row r="526" spans="3:15" ht="12.75" customHeight="1">
      <c r="C526" s="166"/>
      <c r="O526" s="166"/>
    </row>
    <row r="527" spans="3:15" ht="12.75" customHeight="1">
      <c r="C527" s="166"/>
      <c r="O527" s="166"/>
    </row>
    <row r="528" spans="3:15" ht="12.75" customHeight="1">
      <c r="C528" s="166"/>
      <c r="O528" s="166"/>
    </row>
    <row r="529" spans="3:15" ht="12.75" customHeight="1">
      <c r="C529" s="166"/>
      <c r="O529" s="166"/>
    </row>
    <row r="530" spans="3:15" ht="12.75" customHeight="1">
      <c r="C530" s="166"/>
      <c r="O530" s="166"/>
    </row>
    <row r="531" spans="3:15" ht="12.75" customHeight="1">
      <c r="C531" s="166"/>
      <c r="O531" s="166"/>
    </row>
    <row r="532" spans="3:15" ht="12.75" customHeight="1">
      <c r="C532" s="166"/>
      <c r="O532" s="166"/>
    </row>
    <row r="533" spans="3:15" ht="12.75" customHeight="1">
      <c r="C533" s="166"/>
      <c r="O533" s="166"/>
    </row>
    <row r="534" spans="3:15" ht="12.75" customHeight="1">
      <c r="C534" s="166"/>
      <c r="O534" s="166"/>
    </row>
    <row r="535" spans="3:15" ht="12.75" customHeight="1">
      <c r="C535" s="166"/>
      <c r="O535" s="166"/>
    </row>
    <row r="536" spans="3:15" ht="12.75" customHeight="1">
      <c r="C536" s="166"/>
      <c r="O536" s="166"/>
    </row>
    <row r="537" spans="3:15" ht="12.75" customHeight="1">
      <c r="C537" s="166"/>
      <c r="O537" s="166"/>
    </row>
    <row r="538" spans="3:15" ht="12.75" customHeight="1">
      <c r="C538" s="166"/>
      <c r="O538" s="166"/>
    </row>
    <row r="539" spans="3:15" ht="12.75" customHeight="1">
      <c r="C539" s="166"/>
      <c r="O539" s="166"/>
    </row>
    <row r="540" spans="3:15" ht="12.75" customHeight="1">
      <c r="C540" s="166"/>
      <c r="O540" s="166"/>
    </row>
    <row r="541" spans="3:15" ht="12.75" customHeight="1">
      <c r="C541" s="166"/>
      <c r="O541" s="166"/>
    </row>
    <row r="542" spans="3:15" ht="12.75" customHeight="1">
      <c r="C542" s="166"/>
      <c r="O542" s="166"/>
    </row>
    <row r="543" spans="3:15" ht="12.75" customHeight="1">
      <c r="C543" s="166"/>
      <c r="O543" s="166"/>
    </row>
    <row r="544" spans="3:15" ht="12.75" customHeight="1">
      <c r="C544" s="166"/>
      <c r="O544" s="166"/>
    </row>
    <row r="545" spans="3:15" ht="12.75" customHeight="1">
      <c r="C545" s="166"/>
      <c r="O545" s="166"/>
    </row>
    <row r="546" spans="3:15" ht="12.75" customHeight="1">
      <c r="C546" s="166"/>
      <c r="O546" s="166"/>
    </row>
    <row r="547" spans="3:15" ht="12.75" customHeight="1">
      <c r="C547" s="166"/>
      <c r="O547" s="166"/>
    </row>
    <row r="548" spans="3:15" ht="12.75" customHeight="1">
      <c r="C548" s="166"/>
      <c r="O548" s="166"/>
    </row>
    <row r="549" spans="3:15" ht="12.75" customHeight="1">
      <c r="C549" s="166"/>
      <c r="O549" s="166"/>
    </row>
    <row r="550" spans="3:15" ht="12.75" customHeight="1">
      <c r="C550" s="166"/>
      <c r="O550" s="166"/>
    </row>
    <row r="551" spans="3:15" ht="12.75" customHeight="1">
      <c r="C551" s="166"/>
      <c r="O551" s="166"/>
    </row>
    <row r="552" spans="3:15" ht="12.75" customHeight="1">
      <c r="C552" s="166"/>
      <c r="O552" s="166"/>
    </row>
    <row r="553" spans="3:15" ht="12.75" customHeight="1">
      <c r="C553" s="166"/>
      <c r="O553" s="166"/>
    </row>
    <row r="554" spans="3:15" ht="12.75" customHeight="1">
      <c r="C554" s="166"/>
      <c r="O554" s="166"/>
    </row>
    <row r="555" spans="3:15" ht="12.75" customHeight="1">
      <c r="C555" s="166"/>
      <c r="O555" s="166"/>
    </row>
    <row r="556" spans="3:15" ht="12.75" customHeight="1">
      <c r="C556" s="166"/>
      <c r="O556" s="166"/>
    </row>
    <row r="557" spans="3:15" ht="12.75" customHeight="1">
      <c r="C557" s="166"/>
      <c r="O557" s="166"/>
    </row>
    <row r="558" spans="3:15" ht="12.75" customHeight="1">
      <c r="C558" s="166"/>
      <c r="O558" s="166"/>
    </row>
    <row r="559" spans="3:15" ht="12.75" customHeight="1">
      <c r="C559" s="166"/>
      <c r="O559" s="166"/>
    </row>
    <row r="560" spans="3:15" ht="12.75" customHeight="1">
      <c r="C560" s="166"/>
      <c r="O560" s="166"/>
    </row>
    <row r="561" spans="3:15" ht="12.75" customHeight="1">
      <c r="C561" s="166"/>
      <c r="O561" s="166"/>
    </row>
    <row r="562" spans="3:15" ht="12.75" customHeight="1">
      <c r="C562" s="166"/>
      <c r="O562" s="166"/>
    </row>
    <row r="563" spans="3:15" ht="12.75" customHeight="1">
      <c r="C563" s="166"/>
      <c r="O563" s="166"/>
    </row>
    <row r="564" spans="3:15" ht="12.75" customHeight="1">
      <c r="C564" s="166"/>
      <c r="O564" s="166"/>
    </row>
    <row r="565" spans="3:15" ht="12.75" customHeight="1">
      <c r="C565" s="166"/>
      <c r="O565" s="166"/>
    </row>
    <row r="566" spans="3:15" ht="12.75" customHeight="1">
      <c r="C566" s="166"/>
      <c r="O566" s="166"/>
    </row>
    <row r="567" spans="3:15" ht="12.75" customHeight="1">
      <c r="C567" s="166"/>
      <c r="O567" s="166"/>
    </row>
    <row r="568" spans="3:15" ht="12.75" customHeight="1">
      <c r="C568" s="166"/>
      <c r="O568" s="166"/>
    </row>
    <row r="569" spans="3:15" ht="12.75" customHeight="1">
      <c r="C569" s="166"/>
      <c r="O569" s="166"/>
    </row>
    <row r="570" spans="3:15" ht="12.75" customHeight="1">
      <c r="C570" s="166"/>
      <c r="O570" s="166"/>
    </row>
    <row r="571" spans="3:15" ht="12.75" customHeight="1">
      <c r="C571" s="166"/>
      <c r="O571" s="166"/>
    </row>
    <row r="572" spans="3:15" ht="12.75" customHeight="1">
      <c r="C572" s="166"/>
      <c r="O572" s="166"/>
    </row>
    <row r="573" spans="3:15" ht="12.75" customHeight="1">
      <c r="C573" s="166"/>
      <c r="O573" s="166"/>
    </row>
    <row r="574" spans="3:15" ht="12.75" customHeight="1">
      <c r="C574" s="166"/>
      <c r="O574" s="166"/>
    </row>
    <row r="575" spans="3:15" ht="12.75" customHeight="1">
      <c r="C575" s="166"/>
      <c r="O575" s="166"/>
    </row>
    <row r="576" spans="3:15" ht="12.75" customHeight="1">
      <c r="C576" s="166"/>
      <c r="O576" s="166"/>
    </row>
    <row r="577" spans="3:15" ht="12.75" customHeight="1">
      <c r="C577" s="166"/>
      <c r="O577" s="166"/>
    </row>
    <row r="578" spans="3:15" ht="12.75" customHeight="1">
      <c r="C578" s="166"/>
      <c r="O578" s="166"/>
    </row>
    <row r="579" spans="3:15" ht="12.75" customHeight="1">
      <c r="C579" s="166"/>
      <c r="O579" s="166"/>
    </row>
    <row r="580" spans="3:15" ht="12.75" customHeight="1">
      <c r="C580" s="166"/>
      <c r="O580" s="166"/>
    </row>
    <row r="581" spans="3:15" ht="12.75" customHeight="1">
      <c r="C581" s="166"/>
      <c r="O581" s="166"/>
    </row>
    <row r="582" spans="3:15" ht="12.75" customHeight="1">
      <c r="C582" s="166"/>
      <c r="O582" s="166"/>
    </row>
    <row r="583" spans="3:15" ht="12.75" customHeight="1">
      <c r="C583" s="166"/>
      <c r="O583" s="166"/>
    </row>
    <row r="584" spans="3:15" ht="12.75" customHeight="1">
      <c r="C584" s="166"/>
      <c r="O584" s="166"/>
    </row>
    <row r="585" spans="3:15" ht="12.75" customHeight="1">
      <c r="C585" s="166"/>
      <c r="O585" s="166"/>
    </row>
    <row r="586" spans="3:15" ht="12.75" customHeight="1">
      <c r="C586" s="166"/>
      <c r="O586" s="166"/>
    </row>
    <row r="587" spans="3:15" ht="12.75" customHeight="1">
      <c r="C587" s="166"/>
      <c r="O587" s="166"/>
    </row>
    <row r="588" spans="3:15" ht="12.75" customHeight="1">
      <c r="C588" s="166"/>
      <c r="O588" s="166"/>
    </row>
    <row r="589" spans="3:15" ht="12.75" customHeight="1">
      <c r="C589" s="166"/>
      <c r="O589" s="166"/>
    </row>
    <row r="590" spans="3:15" ht="12.75" customHeight="1">
      <c r="C590" s="166"/>
      <c r="O590" s="166"/>
    </row>
    <row r="591" spans="3:15" ht="12.75" customHeight="1">
      <c r="C591" s="166"/>
      <c r="O591" s="166"/>
    </row>
    <row r="592" spans="3:15" ht="12.75" customHeight="1">
      <c r="C592" s="166"/>
      <c r="O592" s="166"/>
    </row>
    <row r="593" spans="3:15" ht="12.75" customHeight="1">
      <c r="C593" s="166"/>
      <c r="O593" s="166"/>
    </row>
    <row r="594" spans="3:15" ht="12.75" customHeight="1">
      <c r="C594" s="166"/>
      <c r="O594" s="166"/>
    </row>
    <row r="595" spans="3:15" ht="12.75" customHeight="1">
      <c r="C595" s="166"/>
      <c r="O595" s="166"/>
    </row>
    <row r="596" spans="3:15" ht="12.75" customHeight="1">
      <c r="C596" s="166"/>
      <c r="O596" s="166"/>
    </row>
    <row r="597" spans="3:15" ht="12.75" customHeight="1">
      <c r="C597" s="166"/>
      <c r="O597" s="166"/>
    </row>
    <row r="598" spans="3:15" ht="12.75" customHeight="1">
      <c r="C598" s="166"/>
      <c r="O598" s="166"/>
    </row>
    <row r="599" spans="3:15" ht="12.75" customHeight="1">
      <c r="C599" s="166"/>
      <c r="O599" s="166"/>
    </row>
    <row r="600" spans="3:15" ht="12.75" customHeight="1">
      <c r="C600" s="166"/>
      <c r="O600" s="166"/>
    </row>
    <row r="601" spans="3:15" ht="12.75" customHeight="1">
      <c r="C601" s="166"/>
      <c r="O601" s="166"/>
    </row>
    <row r="602" spans="3:15" ht="12.75" customHeight="1">
      <c r="C602" s="166"/>
      <c r="O602" s="166"/>
    </row>
    <row r="603" spans="3:15" ht="12.75" customHeight="1">
      <c r="C603" s="166"/>
      <c r="O603" s="166"/>
    </row>
    <row r="604" spans="3:15" ht="12.75" customHeight="1">
      <c r="C604" s="166"/>
      <c r="O604" s="166"/>
    </row>
    <row r="605" spans="3:15" ht="12.75" customHeight="1">
      <c r="C605" s="166"/>
      <c r="O605" s="166"/>
    </row>
    <row r="606" spans="3:15" ht="12.75" customHeight="1">
      <c r="C606" s="166"/>
      <c r="O606" s="166"/>
    </row>
    <row r="607" spans="3:15" ht="12.75" customHeight="1">
      <c r="C607" s="166"/>
      <c r="O607" s="166"/>
    </row>
    <row r="608" spans="3:15" ht="12.75" customHeight="1">
      <c r="C608" s="166"/>
      <c r="O608" s="166"/>
    </row>
    <row r="609" spans="3:15" ht="12.75" customHeight="1">
      <c r="C609" s="166"/>
      <c r="O609" s="166"/>
    </row>
    <row r="610" spans="3:15" ht="12.75" customHeight="1">
      <c r="C610" s="166"/>
      <c r="O610" s="166"/>
    </row>
    <row r="611" spans="3:15" ht="12.75" customHeight="1">
      <c r="C611" s="166"/>
      <c r="O611" s="166"/>
    </row>
    <row r="612" spans="3:15" ht="12.75" customHeight="1">
      <c r="C612" s="166"/>
      <c r="O612" s="166"/>
    </row>
    <row r="613" spans="3:15" ht="12.75" customHeight="1">
      <c r="C613" s="166"/>
      <c r="O613" s="166"/>
    </row>
    <row r="614" spans="3:15" ht="12.75" customHeight="1">
      <c r="C614" s="166"/>
      <c r="O614" s="166"/>
    </row>
    <row r="615" spans="3:15" ht="12.75" customHeight="1">
      <c r="C615" s="166"/>
      <c r="O615" s="166"/>
    </row>
    <row r="616" spans="3:15" ht="12.75" customHeight="1">
      <c r="C616" s="166"/>
      <c r="O616" s="166"/>
    </row>
    <row r="617" spans="3:15" ht="12.75" customHeight="1">
      <c r="C617" s="166"/>
      <c r="O617" s="166"/>
    </row>
    <row r="618" spans="3:15" ht="12.75" customHeight="1">
      <c r="C618" s="166"/>
      <c r="O618" s="166"/>
    </row>
    <row r="619" spans="3:15" ht="12.75" customHeight="1">
      <c r="C619" s="166"/>
      <c r="O619" s="166"/>
    </row>
    <row r="620" spans="3:15" ht="12.75" customHeight="1">
      <c r="C620" s="166"/>
      <c r="O620" s="166"/>
    </row>
    <row r="621" spans="3:15" ht="12.75" customHeight="1">
      <c r="C621" s="166"/>
      <c r="O621" s="166"/>
    </row>
    <row r="622" spans="3:15" ht="12.75" customHeight="1">
      <c r="C622" s="166"/>
      <c r="O622" s="166"/>
    </row>
    <row r="623" spans="3:15" ht="12.75" customHeight="1">
      <c r="C623" s="166"/>
      <c r="O623" s="166"/>
    </row>
    <row r="624" spans="3:15" ht="12.75" customHeight="1">
      <c r="C624" s="166"/>
      <c r="O624" s="166"/>
    </row>
    <row r="625" spans="3:15" ht="12.75" customHeight="1">
      <c r="C625" s="166"/>
      <c r="O625" s="166"/>
    </row>
    <row r="626" spans="3:15" ht="12.75" customHeight="1">
      <c r="C626" s="166"/>
      <c r="O626" s="166"/>
    </row>
    <row r="627" spans="3:15" ht="12.75" customHeight="1">
      <c r="C627" s="166"/>
      <c r="O627" s="166"/>
    </row>
    <row r="628" spans="3:15" ht="12.75" customHeight="1">
      <c r="C628" s="166"/>
      <c r="O628" s="166"/>
    </row>
    <row r="629" spans="3:15" ht="12.75" customHeight="1">
      <c r="C629" s="166"/>
      <c r="O629" s="166"/>
    </row>
    <row r="630" spans="3:15" ht="12.75" customHeight="1">
      <c r="C630" s="166"/>
      <c r="O630" s="166"/>
    </row>
    <row r="631" spans="3:15" ht="12.75" customHeight="1">
      <c r="C631" s="166"/>
      <c r="O631" s="166"/>
    </row>
    <row r="632" spans="3:15" ht="12.75" customHeight="1">
      <c r="C632" s="166"/>
      <c r="O632" s="166"/>
    </row>
    <row r="633" spans="3:15" ht="12.75" customHeight="1">
      <c r="C633" s="166"/>
      <c r="O633" s="166"/>
    </row>
    <row r="634" spans="3:15" ht="12.75" customHeight="1">
      <c r="C634" s="166"/>
      <c r="O634" s="166"/>
    </row>
    <row r="635" spans="3:15" ht="12.75" customHeight="1">
      <c r="C635" s="166"/>
      <c r="O635" s="166"/>
    </row>
    <row r="636" spans="3:15" ht="12.75" customHeight="1">
      <c r="C636" s="166"/>
      <c r="O636" s="166"/>
    </row>
    <row r="637" spans="3:15" ht="12.75" customHeight="1">
      <c r="C637" s="166"/>
      <c r="O637" s="166"/>
    </row>
    <row r="638" spans="3:15" ht="12.75" customHeight="1">
      <c r="C638" s="166"/>
      <c r="O638" s="166"/>
    </row>
    <row r="639" spans="3:15" ht="12.75" customHeight="1">
      <c r="C639" s="166"/>
      <c r="O639" s="166"/>
    </row>
    <row r="640" spans="3:15" ht="12.75" customHeight="1">
      <c r="C640" s="166"/>
      <c r="O640" s="166"/>
    </row>
    <row r="641" spans="3:15" ht="12.75" customHeight="1">
      <c r="C641" s="166"/>
      <c r="O641" s="166"/>
    </row>
    <row r="642" spans="3:15" ht="12.75" customHeight="1">
      <c r="C642" s="166"/>
      <c r="O642" s="166"/>
    </row>
    <row r="643" spans="3:15" ht="12.75" customHeight="1">
      <c r="C643" s="166"/>
      <c r="O643" s="166"/>
    </row>
    <row r="644" spans="3:15" ht="12.75" customHeight="1">
      <c r="C644" s="166"/>
      <c r="O644" s="166"/>
    </row>
    <row r="645" spans="3:15" ht="12.75" customHeight="1">
      <c r="C645" s="166"/>
      <c r="O645" s="166"/>
    </row>
    <row r="646" spans="3:15" ht="12.75" customHeight="1">
      <c r="C646" s="166"/>
      <c r="O646" s="166"/>
    </row>
    <row r="647" spans="3:15" ht="12.75" customHeight="1">
      <c r="C647" s="166"/>
      <c r="O647" s="166"/>
    </row>
    <row r="648" spans="3:15" ht="12.75" customHeight="1">
      <c r="C648" s="166"/>
      <c r="O648" s="166"/>
    </row>
    <row r="649" spans="3:15" ht="12.75" customHeight="1">
      <c r="C649" s="166"/>
      <c r="O649" s="166"/>
    </row>
    <row r="650" spans="3:15" ht="12.75" customHeight="1">
      <c r="C650" s="166"/>
      <c r="O650" s="166"/>
    </row>
    <row r="651" spans="3:15" ht="12.75" customHeight="1">
      <c r="C651" s="166"/>
      <c r="O651" s="166"/>
    </row>
    <row r="652" spans="3:15" ht="12.75" customHeight="1">
      <c r="C652" s="166"/>
      <c r="O652" s="166"/>
    </row>
    <row r="653" spans="3:15" ht="12.75" customHeight="1">
      <c r="C653" s="166"/>
      <c r="O653" s="166"/>
    </row>
    <row r="654" spans="3:15" ht="12.75" customHeight="1">
      <c r="C654" s="166"/>
      <c r="O654" s="166"/>
    </row>
    <row r="655" spans="3:15" ht="12.75" customHeight="1">
      <c r="C655" s="166"/>
      <c r="O655" s="166"/>
    </row>
    <row r="656" spans="3:15" ht="12.75" customHeight="1">
      <c r="C656" s="166"/>
      <c r="O656" s="166"/>
    </row>
    <row r="657" spans="3:15" ht="12.75" customHeight="1">
      <c r="C657" s="166"/>
      <c r="O657" s="166"/>
    </row>
    <row r="658" spans="3:15" ht="12.75" customHeight="1">
      <c r="C658" s="166"/>
      <c r="O658" s="166"/>
    </row>
    <row r="659" spans="3:15" ht="12.75" customHeight="1">
      <c r="C659" s="166"/>
      <c r="O659" s="166"/>
    </row>
    <row r="660" spans="3:15" ht="12.75" customHeight="1">
      <c r="C660" s="166"/>
      <c r="O660" s="166"/>
    </row>
    <row r="661" spans="3:15" ht="12.75" customHeight="1">
      <c r="C661" s="166"/>
      <c r="O661" s="166"/>
    </row>
    <row r="662" spans="3:15" ht="12.75" customHeight="1">
      <c r="C662" s="166"/>
      <c r="O662" s="166"/>
    </row>
    <row r="663" spans="3:15" ht="12.75" customHeight="1">
      <c r="C663" s="166"/>
      <c r="O663" s="166"/>
    </row>
    <row r="664" spans="3:15" ht="12.75" customHeight="1">
      <c r="C664" s="166"/>
      <c r="O664" s="166"/>
    </row>
    <row r="665" spans="3:15" ht="12.75" customHeight="1">
      <c r="C665" s="166"/>
      <c r="O665" s="166"/>
    </row>
    <row r="666" spans="3:15" ht="12.75" customHeight="1">
      <c r="C666" s="166"/>
      <c r="O666" s="166"/>
    </row>
    <row r="667" spans="3:15" ht="12.75" customHeight="1">
      <c r="C667" s="166"/>
      <c r="O667" s="166"/>
    </row>
    <row r="668" spans="3:15" ht="12.75" customHeight="1">
      <c r="C668" s="166"/>
      <c r="O668" s="166"/>
    </row>
    <row r="669" spans="3:15" ht="12.75" customHeight="1">
      <c r="C669" s="166"/>
      <c r="O669" s="166"/>
    </row>
    <row r="670" spans="3:15" ht="12.75" customHeight="1">
      <c r="C670" s="166"/>
      <c r="O670" s="166"/>
    </row>
    <row r="671" spans="3:15" ht="12.75" customHeight="1">
      <c r="C671" s="166"/>
      <c r="O671" s="166"/>
    </row>
    <row r="672" spans="3:15" ht="12.75" customHeight="1">
      <c r="C672" s="166"/>
      <c r="O672" s="166"/>
    </row>
    <row r="673" spans="3:15" ht="12.75" customHeight="1">
      <c r="C673" s="166"/>
      <c r="O673" s="166"/>
    </row>
    <row r="674" spans="3:15" ht="12.75" customHeight="1">
      <c r="C674" s="166"/>
      <c r="O674" s="166"/>
    </row>
    <row r="675" spans="3:15" ht="12.75" customHeight="1">
      <c r="C675" s="166"/>
      <c r="O675" s="166"/>
    </row>
    <row r="676" spans="3:15" ht="12.75" customHeight="1">
      <c r="C676" s="166"/>
      <c r="O676" s="166"/>
    </row>
    <row r="677" spans="3:15" ht="12.75" customHeight="1">
      <c r="C677" s="166"/>
      <c r="O677" s="166"/>
    </row>
    <row r="678" spans="3:15" ht="12.75" customHeight="1">
      <c r="C678" s="166"/>
      <c r="O678" s="166"/>
    </row>
    <row r="679" spans="3:15" ht="12.75" customHeight="1">
      <c r="C679" s="166"/>
      <c r="O679" s="166"/>
    </row>
    <row r="680" spans="3:15" ht="12.75" customHeight="1">
      <c r="C680" s="166"/>
      <c r="O680" s="166"/>
    </row>
    <row r="681" spans="3:15" ht="12.75" customHeight="1">
      <c r="C681" s="166"/>
      <c r="O681" s="166"/>
    </row>
    <row r="682" spans="3:15" ht="12.75" customHeight="1">
      <c r="C682" s="166"/>
      <c r="O682" s="166"/>
    </row>
    <row r="683" spans="3:15" ht="12.75" customHeight="1">
      <c r="C683" s="166"/>
      <c r="O683" s="166"/>
    </row>
    <row r="684" spans="3:15" ht="12.75" customHeight="1">
      <c r="C684" s="166"/>
      <c r="O684" s="166"/>
    </row>
    <row r="685" spans="3:15" ht="12.75" customHeight="1">
      <c r="C685" s="166"/>
      <c r="O685" s="166"/>
    </row>
    <row r="686" spans="3:15" ht="12.75" customHeight="1">
      <c r="C686" s="166"/>
      <c r="O686" s="166"/>
    </row>
    <row r="687" spans="3:15" ht="12.75" customHeight="1">
      <c r="C687" s="166"/>
      <c r="O687" s="166"/>
    </row>
    <row r="688" spans="3:15" ht="12.75" customHeight="1">
      <c r="C688" s="166"/>
      <c r="O688" s="166"/>
    </row>
    <row r="689" spans="3:15" ht="12.75" customHeight="1">
      <c r="C689" s="166"/>
      <c r="O689" s="166"/>
    </row>
    <row r="690" spans="3:15" ht="12.75" customHeight="1">
      <c r="C690" s="166"/>
      <c r="O690" s="166"/>
    </row>
    <row r="691" spans="3:15" ht="12.75" customHeight="1">
      <c r="C691" s="166"/>
      <c r="O691" s="166"/>
    </row>
    <row r="692" spans="3:15" ht="12.75" customHeight="1">
      <c r="C692" s="166"/>
      <c r="O692" s="166"/>
    </row>
    <row r="693" spans="3:15" ht="12.75" customHeight="1">
      <c r="C693" s="166"/>
      <c r="O693" s="166"/>
    </row>
    <row r="694" spans="3:15" ht="12.75" customHeight="1">
      <c r="C694" s="166"/>
      <c r="O694" s="166"/>
    </row>
    <row r="695" spans="3:15" ht="12.75" customHeight="1">
      <c r="C695" s="166"/>
      <c r="O695" s="166"/>
    </row>
    <row r="696" spans="3:15" ht="12.75" customHeight="1">
      <c r="C696" s="166"/>
      <c r="O696" s="166"/>
    </row>
    <row r="697" spans="3:15" ht="12.75" customHeight="1">
      <c r="C697" s="166"/>
      <c r="O697" s="166"/>
    </row>
    <row r="698" spans="3:15" ht="12.75" customHeight="1">
      <c r="C698" s="166"/>
      <c r="O698" s="166"/>
    </row>
    <row r="699" spans="3:15" ht="12.75" customHeight="1">
      <c r="C699" s="166"/>
      <c r="O699" s="166"/>
    </row>
    <row r="700" spans="3:15" ht="12.75" customHeight="1">
      <c r="C700" s="166"/>
      <c r="O700" s="166"/>
    </row>
    <row r="701" spans="3:15" ht="12.75" customHeight="1">
      <c r="C701" s="166"/>
      <c r="O701" s="166"/>
    </row>
    <row r="702" spans="3:15" ht="12.75" customHeight="1">
      <c r="C702" s="166"/>
      <c r="O702" s="166"/>
    </row>
    <row r="703" spans="3:15" ht="12.75" customHeight="1">
      <c r="C703" s="166"/>
      <c r="O703" s="166"/>
    </row>
    <row r="704" spans="3:15" ht="12.75" customHeight="1">
      <c r="C704" s="166"/>
      <c r="O704" s="166"/>
    </row>
    <row r="705" spans="3:15" ht="12.75" customHeight="1">
      <c r="C705" s="166"/>
      <c r="O705" s="166"/>
    </row>
    <row r="706" spans="3:15" ht="12.75" customHeight="1">
      <c r="C706" s="166"/>
      <c r="O706" s="166"/>
    </row>
    <row r="707" spans="3:15" ht="12.75" customHeight="1">
      <c r="C707" s="166"/>
      <c r="O707" s="166"/>
    </row>
    <row r="708" spans="3:15" ht="12.75" customHeight="1">
      <c r="C708" s="166"/>
      <c r="O708" s="166"/>
    </row>
    <row r="709" spans="3:15" ht="12.75" customHeight="1">
      <c r="C709" s="166"/>
      <c r="O709" s="166"/>
    </row>
    <row r="710" spans="3:15" ht="12.75" customHeight="1">
      <c r="C710" s="166"/>
      <c r="O710" s="166"/>
    </row>
    <row r="711" spans="3:15" ht="12.75" customHeight="1">
      <c r="C711" s="166"/>
      <c r="O711" s="166"/>
    </row>
    <row r="712" spans="3:15" ht="12.75" customHeight="1">
      <c r="C712" s="166"/>
      <c r="O712" s="166"/>
    </row>
    <row r="713" spans="3:15" ht="12.75" customHeight="1">
      <c r="C713" s="166"/>
      <c r="O713" s="166"/>
    </row>
    <row r="714" spans="3:15" ht="12.75" customHeight="1">
      <c r="C714" s="166"/>
      <c r="O714" s="166"/>
    </row>
    <row r="715" spans="3:15" ht="12.75" customHeight="1">
      <c r="C715" s="166"/>
      <c r="O715" s="166"/>
    </row>
    <row r="716" spans="3:15" ht="12.75" customHeight="1">
      <c r="C716" s="166"/>
      <c r="O716" s="166"/>
    </row>
    <row r="717" spans="3:15" ht="12.75" customHeight="1">
      <c r="C717" s="166"/>
      <c r="O717" s="166"/>
    </row>
    <row r="718" spans="3:15" ht="12.75" customHeight="1">
      <c r="C718" s="166"/>
      <c r="O718" s="166"/>
    </row>
    <row r="719" spans="3:15" ht="12.75" customHeight="1">
      <c r="C719" s="166"/>
      <c r="O719" s="166"/>
    </row>
    <row r="720" spans="3:15" ht="12.75" customHeight="1">
      <c r="C720" s="166"/>
      <c r="O720" s="166"/>
    </row>
    <row r="721" spans="3:15" ht="12.75" customHeight="1">
      <c r="C721" s="166"/>
      <c r="O721" s="166"/>
    </row>
    <row r="722" spans="3:15" ht="12.75" customHeight="1">
      <c r="C722" s="166"/>
      <c r="O722" s="166"/>
    </row>
    <row r="723" spans="3:15" ht="12.75" customHeight="1">
      <c r="C723" s="166"/>
      <c r="O723" s="166"/>
    </row>
    <row r="724" spans="3:15" ht="12.75" customHeight="1">
      <c r="C724" s="166"/>
      <c r="O724" s="166"/>
    </row>
    <row r="725" spans="3:15" ht="12.75" customHeight="1">
      <c r="C725" s="166"/>
      <c r="O725" s="166"/>
    </row>
    <row r="726" spans="3:15" ht="12.75" customHeight="1">
      <c r="C726" s="166"/>
      <c r="O726" s="166"/>
    </row>
    <row r="727" spans="3:15" ht="12.75" customHeight="1">
      <c r="C727" s="166"/>
      <c r="O727" s="166"/>
    </row>
    <row r="728" spans="3:15" ht="12.75" customHeight="1">
      <c r="C728" s="166"/>
      <c r="O728" s="166"/>
    </row>
    <row r="729" spans="3:15" ht="12.75" customHeight="1">
      <c r="C729" s="166"/>
      <c r="O729" s="166"/>
    </row>
    <row r="730" spans="3:15" ht="12.75" customHeight="1">
      <c r="C730" s="166"/>
      <c r="O730" s="166"/>
    </row>
    <row r="731" spans="3:15" ht="12.75" customHeight="1">
      <c r="C731" s="166"/>
      <c r="O731" s="166"/>
    </row>
    <row r="732" spans="3:15" ht="12.75" customHeight="1">
      <c r="C732" s="166"/>
      <c r="O732" s="166"/>
    </row>
    <row r="733" spans="3:15" ht="12.75" customHeight="1">
      <c r="C733" s="166"/>
      <c r="O733" s="166"/>
    </row>
    <row r="734" spans="3:15" ht="12.75" customHeight="1">
      <c r="C734" s="166"/>
      <c r="O734" s="166"/>
    </row>
    <row r="735" spans="3:15" ht="12.75" customHeight="1">
      <c r="C735" s="166"/>
      <c r="O735" s="166"/>
    </row>
    <row r="736" spans="3:15" ht="12.75" customHeight="1">
      <c r="C736" s="166"/>
      <c r="O736" s="166"/>
    </row>
    <row r="737" spans="3:15" ht="12.75" customHeight="1">
      <c r="C737" s="166"/>
      <c r="O737" s="166"/>
    </row>
    <row r="738" spans="3:15" ht="12.75" customHeight="1">
      <c r="C738" s="166"/>
      <c r="O738" s="166"/>
    </row>
    <row r="739" spans="3:15" ht="12.75" customHeight="1">
      <c r="C739" s="166"/>
      <c r="O739" s="166"/>
    </row>
    <row r="740" spans="3:15" ht="12.75" customHeight="1">
      <c r="C740" s="166"/>
      <c r="O740" s="166"/>
    </row>
    <row r="741" spans="3:15" ht="12.75" customHeight="1">
      <c r="C741" s="166"/>
      <c r="O741" s="166"/>
    </row>
    <row r="742" spans="3:15" ht="12.75" customHeight="1">
      <c r="C742" s="166"/>
      <c r="O742" s="166"/>
    </row>
    <row r="743" spans="3:15" ht="12.75" customHeight="1">
      <c r="C743" s="166"/>
      <c r="O743" s="166"/>
    </row>
    <row r="744" spans="3:15" ht="12.75" customHeight="1">
      <c r="C744" s="166"/>
      <c r="O744" s="166"/>
    </row>
    <row r="745" spans="3:15" ht="12.75" customHeight="1">
      <c r="C745" s="166"/>
      <c r="O745" s="166"/>
    </row>
    <row r="746" spans="3:15" ht="12.75" customHeight="1">
      <c r="C746" s="166"/>
      <c r="O746" s="166"/>
    </row>
    <row r="747" spans="3:15" ht="12.75" customHeight="1">
      <c r="C747" s="166"/>
      <c r="O747" s="166"/>
    </row>
    <row r="748" spans="3:15" ht="12.75" customHeight="1">
      <c r="C748" s="166"/>
      <c r="O748" s="166"/>
    </row>
    <row r="749" spans="3:15" ht="12.75" customHeight="1">
      <c r="C749" s="166"/>
      <c r="O749" s="166"/>
    </row>
    <row r="750" spans="3:15" ht="12.75" customHeight="1">
      <c r="C750" s="166"/>
      <c r="O750" s="166"/>
    </row>
    <row r="751" spans="3:15" ht="12.75" customHeight="1">
      <c r="C751" s="166"/>
      <c r="O751" s="166"/>
    </row>
    <row r="752" spans="3:15" ht="12.75" customHeight="1">
      <c r="C752" s="166"/>
      <c r="O752" s="166"/>
    </row>
    <row r="753" spans="3:15" ht="12.75" customHeight="1">
      <c r="C753" s="166"/>
      <c r="O753" s="166"/>
    </row>
    <row r="754" spans="3:15" ht="12.75" customHeight="1">
      <c r="C754" s="166"/>
      <c r="O754" s="166"/>
    </row>
    <row r="755" spans="3:15" ht="12.75" customHeight="1">
      <c r="C755" s="166"/>
      <c r="O755" s="166"/>
    </row>
    <row r="756" spans="3:15" ht="12.75" customHeight="1">
      <c r="C756" s="166"/>
      <c r="O756" s="166"/>
    </row>
    <row r="757" spans="3:15" ht="12.75" customHeight="1">
      <c r="C757" s="166"/>
      <c r="O757" s="166"/>
    </row>
    <row r="758" spans="3:15" ht="12.75" customHeight="1">
      <c r="C758" s="166"/>
      <c r="O758" s="166"/>
    </row>
    <row r="759" spans="3:15" ht="12.75" customHeight="1">
      <c r="C759" s="166"/>
      <c r="O759" s="166"/>
    </row>
    <row r="760" spans="3:15" ht="12.75" customHeight="1">
      <c r="C760" s="166"/>
      <c r="O760" s="166"/>
    </row>
    <row r="761" spans="3:15" ht="12.75" customHeight="1">
      <c r="C761" s="166"/>
      <c r="O761" s="166"/>
    </row>
    <row r="762" spans="3:15" ht="12.75" customHeight="1">
      <c r="C762" s="166"/>
      <c r="O762" s="166"/>
    </row>
    <row r="763" spans="3:15" ht="12.75" customHeight="1">
      <c r="C763" s="166"/>
      <c r="O763" s="166"/>
    </row>
    <row r="764" spans="3:15" ht="12.75" customHeight="1">
      <c r="C764" s="166"/>
      <c r="O764" s="166"/>
    </row>
    <row r="765" spans="3:15" ht="12.75" customHeight="1">
      <c r="C765" s="166"/>
      <c r="O765" s="166"/>
    </row>
    <row r="766" spans="3:15" ht="12.75" customHeight="1">
      <c r="C766" s="166"/>
      <c r="O766" s="166"/>
    </row>
    <row r="767" spans="3:15" ht="12.75" customHeight="1">
      <c r="C767" s="166"/>
      <c r="O767" s="166"/>
    </row>
    <row r="768" spans="3:15" ht="12.75" customHeight="1">
      <c r="C768" s="166"/>
      <c r="O768" s="166"/>
    </row>
    <row r="769" spans="3:15" ht="12.75" customHeight="1">
      <c r="C769" s="166"/>
      <c r="O769" s="166"/>
    </row>
    <row r="770" spans="3:15" ht="12.75" customHeight="1">
      <c r="C770" s="166"/>
      <c r="O770" s="166"/>
    </row>
    <row r="771" spans="3:15" ht="12.75" customHeight="1">
      <c r="C771" s="166"/>
      <c r="O771" s="166"/>
    </row>
    <row r="772" spans="3:15" ht="12.75" customHeight="1">
      <c r="C772" s="166"/>
      <c r="O772" s="166"/>
    </row>
    <row r="773" spans="3:15" ht="12.75" customHeight="1">
      <c r="C773" s="166"/>
      <c r="O773" s="166"/>
    </row>
    <row r="774" spans="3:15" ht="12.75" customHeight="1">
      <c r="C774" s="166"/>
      <c r="O774" s="166"/>
    </row>
    <row r="775" spans="3:15" ht="12.75" customHeight="1">
      <c r="C775" s="166"/>
      <c r="O775" s="166"/>
    </row>
    <row r="776" spans="3:15" ht="12.75" customHeight="1">
      <c r="C776" s="166"/>
      <c r="O776" s="166"/>
    </row>
    <row r="777" spans="3:15" ht="12.75" customHeight="1">
      <c r="C777" s="166"/>
      <c r="O777" s="166"/>
    </row>
    <row r="778" spans="3:15" ht="12.75" customHeight="1">
      <c r="C778" s="166"/>
      <c r="O778" s="166"/>
    </row>
    <row r="779" spans="3:15" ht="12.75" customHeight="1">
      <c r="C779" s="166"/>
      <c r="O779" s="166"/>
    </row>
    <row r="780" spans="3:15" ht="12.75" customHeight="1">
      <c r="C780" s="166"/>
      <c r="O780" s="166"/>
    </row>
    <row r="781" spans="3:15" ht="12.75" customHeight="1">
      <c r="C781" s="166"/>
      <c r="O781" s="166"/>
    </row>
    <row r="782" spans="3:15" ht="12.75" customHeight="1">
      <c r="C782" s="166"/>
      <c r="O782" s="166"/>
    </row>
    <row r="783" spans="3:15" ht="12.75" customHeight="1">
      <c r="C783" s="166"/>
      <c r="O783" s="166"/>
    </row>
    <row r="784" spans="3:15" ht="12.75" customHeight="1">
      <c r="C784" s="166"/>
      <c r="O784" s="166"/>
    </row>
    <row r="785" spans="3:15" ht="12.75" customHeight="1">
      <c r="C785" s="166"/>
      <c r="O785" s="166"/>
    </row>
    <row r="786" spans="3:15" ht="12.75" customHeight="1">
      <c r="C786" s="166"/>
      <c r="O786" s="166"/>
    </row>
    <row r="787" spans="3:15" ht="12.75" customHeight="1">
      <c r="C787" s="166"/>
      <c r="O787" s="166"/>
    </row>
    <row r="788" spans="3:15" ht="12.75" customHeight="1">
      <c r="C788" s="166"/>
      <c r="O788" s="166"/>
    </row>
    <row r="789" spans="3:15" ht="12.75" customHeight="1">
      <c r="C789" s="166"/>
      <c r="O789" s="166"/>
    </row>
    <row r="790" spans="3:15" ht="12.75" customHeight="1">
      <c r="C790" s="166"/>
      <c r="O790" s="166"/>
    </row>
    <row r="791" spans="3:15" ht="12.75" customHeight="1">
      <c r="C791" s="166"/>
      <c r="O791" s="166"/>
    </row>
    <row r="792" spans="3:15" ht="12.75" customHeight="1">
      <c r="C792" s="166"/>
      <c r="O792" s="166"/>
    </row>
    <row r="793" spans="3:15" ht="12.75" customHeight="1">
      <c r="C793" s="166"/>
      <c r="O793" s="166"/>
    </row>
    <row r="794" spans="3:15" ht="12.75" customHeight="1">
      <c r="C794" s="166"/>
      <c r="O794" s="166"/>
    </row>
    <row r="795" spans="3:15" ht="12.75" customHeight="1">
      <c r="C795" s="166"/>
      <c r="O795" s="166"/>
    </row>
    <row r="796" spans="3:15" ht="12.75" customHeight="1">
      <c r="C796" s="166"/>
      <c r="O796" s="166"/>
    </row>
    <row r="797" spans="3:15" ht="12.75" customHeight="1">
      <c r="C797" s="166"/>
      <c r="O797" s="166"/>
    </row>
    <row r="798" spans="3:15" ht="12.75" customHeight="1">
      <c r="C798" s="166"/>
      <c r="O798" s="166"/>
    </row>
    <row r="799" spans="3:15" ht="12.75" customHeight="1">
      <c r="C799" s="166"/>
      <c r="O799" s="166"/>
    </row>
    <row r="800" spans="3:15" ht="12.75" customHeight="1">
      <c r="C800" s="166"/>
      <c r="O800" s="166"/>
    </row>
    <row r="801" spans="3:15" ht="12.75" customHeight="1">
      <c r="C801" s="166"/>
      <c r="O801" s="166"/>
    </row>
    <row r="802" spans="3:15" ht="12.75" customHeight="1">
      <c r="C802" s="166"/>
      <c r="O802" s="166"/>
    </row>
    <row r="803" spans="3:15" ht="12.75" customHeight="1">
      <c r="C803" s="166"/>
      <c r="O803" s="166"/>
    </row>
    <row r="804" spans="3:15" ht="12.75" customHeight="1">
      <c r="C804" s="166"/>
      <c r="O804" s="166"/>
    </row>
    <row r="805" spans="3:15" ht="12.75" customHeight="1">
      <c r="C805" s="166"/>
      <c r="O805" s="166"/>
    </row>
    <row r="806" spans="3:15" ht="12.75" customHeight="1">
      <c r="C806" s="166"/>
      <c r="O806" s="166"/>
    </row>
    <row r="807" spans="3:15" ht="12.75" customHeight="1">
      <c r="C807" s="166"/>
      <c r="O807" s="166"/>
    </row>
    <row r="808" spans="3:15" ht="12.75" customHeight="1">
      <c r="C808" s="166"/>
      <c r="O808" s="166"/>
    </row>
    <row r="809" spans="3:15" ht="12.75" customHeight="1">
      <c r="C809" s="166"/>
      <c r="O809" s="166"/>
    </row>
    <row r="810" spans="3:15" ht="12.75" customHeight="1">
      <c r="C810" s="166"/>
      <c r="O810" s="166"/>
    </row>
    <row r="811" spans="3:15" ht="12.75" customHeight="1">
      <c r="C811" s="166"/>
      <c r="O811" s="166"/>
    </row>
    <row r="812" spans="3:15" ht="12.75" customHeight="1">
      <c r="C812" s="166"/>
      <c r="O812" s="166"/>
    </row>
    <row r="813" spans="3:15" ht="12.75" customHeight="1">
      <c r="C813" s="166"/>
      <c r="O813" s="166"/>
    </row>
    <row r="814" spans="3:15" ht="12.75" customHeight="1">
      <c r="C814" s="166"/>
      <c r="O814" s="166"/>
    </row>
    <row r="815" spans="3:15" ht="12.75" customHeight="1">
      <c r="C815" s="166"/>
      <c r="O815" s="166"/>
    </row>
    <row r="816" spans="3:15" ht="12.75" customHeight="1">
      <c r="C816" s="166"/>
      <c r="O816" s="166"/>
    </row>
    <row r="817" spans="3:15" ht="12.75" customHeight="1">
      <c r="C817" s="166"/>
      <c r="O817" s="166"/>
    </row>
    <row r="818" spans="3:15" ht="12.75" customHeight="1">
      <c r="C818" s="166"/>
      <c r="O818" s="166"/>
    </row>
    <row r="819" spans="3:15" ht="12.75" customHeight="1">
      <c r="C819" s="166"/>
      <c r="O819" s="166"/>
    </row>
    <row r="820" spans="3:15" ht="12.75" customHeight="1">
      <c r="C820" s="166"/>
      <c r="O820" s="166"/>
    </row>
    <row r="821" spans="3:15" ht="12.75" customHeight="1">
      <c r="C821" s="166"/>
      <c r="O821" s="166"/>
    </row>
    <row r="822" spans="3:15" ht="12.75" customHeight="1">
      <c r="C822" s="166"/>
      <c r="O822" s="166"/>
    </row>
    <row r="823" spans="3:15" ht="12.75" customHeight="1">
      <c r="C823" s="166"/>
      <c r="O823" s="166"/>
    </row>
    <row r="824" spans="3:15" ht="12.75" customHeight="1">
      <c r="C824" s="166"/>
      <c r="O824" s="166"/>
    </row>
    <row r="825" spans="3:15" ht="12.75" customHeight="1">
      <c r="C825" s="166"/>
      <c r="O825" s="166"/>
    </row>
    <row r="826" spans="3:15" ht="12.75" customHeight="1">
      <c r="C826" s="166"/>
      <c r="O826" s="166"/>
    </row>
    <row r="827" spans="3:15" ht="12.75" customHeight="1">
      <c r="C827" s="166"/>
      <c r="O827" s="166"/>
    </row>
    <row r="828" spans="3:15" ht="12.75" customHeight="1">
      <c r="C828" s="166"/>
      <c r="O828" s="166"/>
    </row>
    <row r="829" spans="3:15" ht="12.75" customHeight="1">
      <c r="C829" s="166"/>
      <c r="O829" s="166"/>
    </row>
    <row r="830" spans="3:15" ht="12.75" customHeight="1">
      <c r="C830" s="166"/>
      <c r="O830" s="166"/>
    </row>
    <row r="831" spans="3:15" ht="12.75" customHeight="1">
      <c r="C831" s="166"/>
      <c r="O831" s="166"/>
    </row>
    <row r="832" spans="3:15" ht="12.75" customHeight="1">
      <c r="C832" s="166"/>
      <c r="O832" s="166"/>
    </row>
    <row r="833" spans="3:15" ht="12.75" customHeight="1">
      <c r="C833" s="166"/>
      <c r="O833" s="166"/>
    </row>
    <row r="834" spans="3:15" ht="12.75" customHeight="1">
      <c r="C834" s="166"/>
      <c r="O834" s="166"/>
    </row>
    <row r="835" spans="3:15" ht="12.75" customHeight="1">
      <c r="C835" s="166"/>
      <c r="O835" s="166"/>
    </row>
    <row r="836" spans="3:15" ht="12.75" customHeight="1">
      <c r="C836" s="166"/>
      <c r="O836" s="166"/>
    </row>
    <row r="837" spans="3:15" ht="12.75" customHeight="1">
      <c r="C837" s="166"/>
      <c r="O837" s="166"/>
    </row>
    <row r="838" spans="3:15" ht="12.75" customHeight="1">
      <c r="C838" s="166"/>
      <c r="O838" s="166"/>
    </row>
    <row r="839" spans="3:15" ht="12.75" customHeight="1">
      <c r="C839" s="166"/>
      <c r="O839" s="166"/>
    </row>
    <row r="840" spans="3:15" ht="12.75" customHeight="1">
      <c r="C840" s="166"/>
      <c r="O840" s="166"/>
    </row>
    <row r="841" spans="3:15" ht="12.75" customHeight="1">
      <c r="C841" s="166"/>
      <c r="O841" s="166"/>
    </row>
    <row r="842" spans="3:15" ht="12.75" customHeight="1">
      <c r="C842" s="166"/>
      <c r="O842" s="166"/>
    </row>
    <row r="843" spans="3:15" ht="12.75" customHeight="1">
      <c r="C843" s="166"/>
      <c r="O843" s="166"/>
    </row>
    <row r="844" spans="3:15" ht="12.75" customHeight="1">
      <c r="C844" s="166"/>
      <c r="O844" s="166"/>
    </row>
    <row r="845" spans="3:15" ht="12.75" customHeight="1">
      <c r="C845" s="166"/>
      <c r="O845" s="166"/>
    </row>
    <row r="846" spans="3:15" ht="12.75" customHeight="1">
      <c r="C846" s="166"/>
      <c r="O846" s="166"/>
    </row>
    <row r="847" spans="3:15" ht="12.75" customHeight="1">
      <c r="C847" s="166"/>
      <c r="O847" s="166"/>
    </row>
    <row r="848" spans="3:15" ht="12.75" customHeight="1">
      <c r="C848" s="166"/>
      <c r="O848" s="166"/>
    </row>
    <row r="849" spans="3:15" ht="12.75" customHeight="1">
      <c r="C849" s="166"/>
      <c r="O849" s="166"/>
    </row>
    <row r="850" spans="3:15" ht="12.75" customHeight="1">
      <c r="C850" s="166"/>
      <c r="O850" s="166"/>
    </row>
    <row r="851" spans="3:15" ht="12.75" customHeight="1">
      <c r="C851" s="166"/>
      <c r="O851" s="166"/>
    </row>
    <row r="852" spans="3:15" ht="12.75" customHeight="1">
      <c r="C852" s="166"/>
      <c r="O852" s="166"/>
    </row>
    <row r="853" spans="3:15" ht="12.75" customHeight="1">
      <c r="C853" s="166"/>
      <c r="O853" s="166"/>
    </row>
    <row r="854" spans="3:15" ht="12.75" customHeight="1">
      <c r="C854" s="166"/>
      <c r="O854" s="166"/>
    </row>
    <row r="855" spans="3:15" ht="12.75" customHeight="1">
      <c r="C855" s="166"/>
      <c r="O855" s="166"/>
    </row>
    <row r="856" spans="3:15" ht="12.75" customHeight="1">
      <c r="C856" s="166"/>
      <c r="O856" s="166"/>
    </row>
    <row r="857" spans="3:15" ht="12.75" customHeight="1">
      <c r="C857" s="166"/>
      <c r="O857" s="166"/>
    </row>
    <row r="858" spans="3:15" ht="12.75" customHeight="1">
      <c r="C858" s="166"/>
      <c r="O858" s="166"/>
    </row>
    <row r="859" spans="3:15" ht="12.75" customHeight="1">
      <c r="C859" s="166"/>
      <c r="O859" s="166"/>
    </row>
    <row r="860" spans="3:15" ht="12.75" customHeight="1">
      <c r="C860" s="166"/>
      <c r="O860" s="166"/>
    </row>
    <row r="861" spans="3:15" ht="12.75" customHeight="1">
      <c r="C861" s="166"/>
      <c r="O861" s="166"/>
    </row>
    <row r="862" spans="3:15" ht="12.75" customHeight="1">
      <c r="C862" s="166"/>
      <c r="O862" s="166"/>
    </row>
    <row r="863" spans="3:15" ht="12.75" customHeight="1">
      <c r="C863" s="166"/>
      <c r="O863" s="166"/>
    </row>
    <row r="864" spans="3:15" ht="12.75" customHeight="1">
      <c r="C864" s="166"/>
      <c r="O864" s="166"/>
    </row>
    <row r="865" spans="3:15" ht="12.75" customHeight="1">
      <c r="C865" s="166"/>
      <c r="O865" s="166"/>
    </row>
    <row r="866" spans="3:15" ht="12.75" customHeight="1">
      <c r="C866" s="166"/>
      <c r="O866" s="166"/>
    </row>
    <row r="867" spans="3:15" ht="12.75" customHeight="1">
      <c r="C867" s="166"/>
      <c r="O867" s="166"/>
    </row>
    <row r="868" spans="3:15" ht="12.75" customHeight="1">
      <c r="C868" s="166"/>
      <c r="O868" s="166"/>
    </row>
    <row r="869" spans="3:15" ht="12.75" customHeight="1">
      <c r="C869" s="166"/>
      <c r="O869" s="166"/>
    </row>
    <row r="870" spans="3:15" ht="12.75" customHeight="1">
      <c r="C870" s="166"/>
      <c r="O870" s="166"/>
    </row>
    <row r="871" spans="3:15" ht="12.75" customHeight="1">
      <c r="C871" s="166"/>
      <c r="O871" s="166"/>
    </row>
    <row r="872" spans="3:15" ht="12.75" customHeight="1">
      <c r="C872" s="166"/>
      <c r="O872" s="166"/>
    </row>
    <row r="873" spans="3:15" ht="12.75" customHeight="1">
      <c r="C873" s="166"/>
      <c r="O873" s="166"/>
    </row>
    <row r="874" spans="3:15" ht="12.75" customHeight="1">
      <c r="C874" s="166"/>
      <c r="O874" s="166"/>
    </row>
    <row r="875" spans="3:15" ht="12.75" customHeight="1">
      <c r="C875" s="166"/>
      <c r="O875" s="166"/>
    </row>
    <row r="876" spans="3:15" ht="12.75" customHeight="1">
      <c r="C876" s="166"/>
      <c r="O876" s="166"/>
    </row>
    <row r="877" spans="3:15" ht="12.75" customHeight="1">
      <c r="C877" s="166"/>
      <c r="O877" s="166"/>
    </row>
    <row r="878" spans="3:15" ht="12.75" customHeight="1">
      <c r="C878" s="166"/>
      <c r="O878" s="166"/>
    </row>
    <row r="879" spans="3:15" ht="12.75" customHeight="1">
      <c r="C879" s="166"/>
      <c r="O879" s="166"/>
    </row>
    <row r="880" spans="3:15" ht="12.75" customHeight="1">
      <c r="C880" s="166"/>
      <c r="O880" s="166"/>
    </row>
    <row r="881" spans="3:15" ht="12.75" customHeight="1">
      <c r="C881" s="166"/>
      <c r="O881" s="166"/>
    </row>
    <row r="882" spans="3:15" ht="12.75" customHeight="1">
      <c r="C882" s="166"/>
      <c r="O882" s="166"/>
    </row>
    <row r="883" spans="3:15" ht="12.75" customHeight="1">
      <c r="C883" s="166"/>
      <c r="O883" s="166"/>
    </row>
    <row r="884" spans="3:15" ht="12.75" customHeight="1">
      <c r="C884" s="166"/>
      <c r="O884" s="166"/>
    </row>
    <row r="885" spans="3:15" ht="12.75" customHeight="1">
      <c r="C885" s="166"/>
      <c r="O885" s="166"/>
    </row>
    <row r="886" spans="3:15" ht="12.75" customHeight="1">
      <c r="C886" s="166"/>
      <c r="O886" s="166"/>
    </row>
    <row r="887" spans="3:15" ht="12.75" customHeight="1">
      <c r="C887" s="166"/>
      <c r="O887" s="166"/>
    </row>
    <row r="888" spans="3:15" ht="12.75" customHeight="1">
      <c r="C888" s="166"/>
      <c r="O888" s="166"/>
    </row>
    <row r="889" spans="3:15" ht="12.75" customHeight="1">
      <c r="C889" s="166"/>
      <c r="O889" s="166"/>
    </row>
    <row r="890" spans="3:15" ht="12.75" customHeight="1">
      <c r="C890" s="166"/>
      <c r="O890" s="166"/>
    </row>
    <row r="891" spans="3:15" ht="12.75" customHeight="1">
      <c r="C891" s="166"/>
      <c r="O891" s="166"/>
    </row>
    <row r="892" spans="3:15" ht="12.75" customHeight="1">
      <c r="C892" s="166"/>
      <c r="O892" s="166"/>
    </row>
    <row r="893" spans="3:15" ht="12.75" customHeight="1">
      <c r="C893" s="166"/>
      <c r="O893" s="166"/>
    </row>
    <row r="894" spans="3:15" ht="12.75" customHeight="1">
      <c r="C894" s="166"/>
      <c r="O894" s="166"/>
    </row>
    <row r="895" spans="3:15" ht="12.75" customHeight="1">
      <c r="C895" s="166"/>
      <c r="O895" s="166"/>
    </row>
    <row r="896" spans="3:15" ht="12.75" customHeight="1">
      <c r="C896" s="166"/>
      <c r="O896" s="166"/>
    </row>
    <row r="897" spans="3:15" ht="12.75" customHeight="1">
      <c r="C897" s="166"/>
      <c r="O897" s="166"/>
    </row>
    <row r="898" spans="3:15" ht="12.75" customHeight="1">
      <c r="C898" s="166"/>
      <c r="O898" s="166"/>
    </row>
    <row r="899" spans="3:15" ht="12.75" customHeight="1">
      <c r="C899" s="166"/>
      <c r="O899" s="166"/>
    </row>
    <row r="900" spans="3:15" ht="12.75" customHeight="1">
      <c r="C900" s="166"/>
      <c r="O900" s="166"/>
    </row>
    <row r="901" spans="3:15" ht="12.75" customHeight="1">
      <c r="C901" s="166"/>
      <c r="O901" s="166"/>
    </row>
    <row r="902" spans="3:15" ht="12.75" customHeight="1">
      <c r="C902" s="166"/>
      <c r="O902" s="166"/>
    </row>
    <row r="903" spans="3:15" ht="12.75" customHeight="1">
      <c r="C903" s="166"/>
      <c r="O903" s="166"/>
    </row>
    <row r="904" spans="3:15" ht="12.75" customHeight="1">
      <c r="C904" s="166"/>
      <c r="O904" s="166"/>
    </row>
    <row r="905" spans="3:15" ht="12.75" customHeight="1">
      <c r="C905" s="166"/>
      <c r="O905" s="166"/>
    </row>
    <row r="906" spans="3:15" ht="12.75" customHeight="1">
      <c r="C906" s="166"/>
      <c r="O906" s="166"/>
    </row>
    <row r="907" spans="3:15" ht="12.75" customHeight="1">
      <c r="C907" s="166"/>
      <c r="O907" s="166"/>
    </row>
    <row r="908" spans="3:15" ht="12.75" customHeight="1">
      <c r="C908" s="166"/>
      <c r="O908" s="166"/>
    </row>
    <row r="909" spans="3:15" ht="12.75" customHeight="1">
      <c r="C909" s="166"/>
      <c r="O909" s="166"/>
    </row>
    <row r="910" spans="3:15" ht="12.75" customHeight="1">
      <c r="C910" s="166"/>
      <c r="O910" s="166"/>
    </row>
    <row r="911" spans="3:15" ht="12.75" customHeight="1">
      <c r="C911" s="166"/>
      <c r="O911" s="166"/>
    </row>
    <row r="912" spans="3:15" ht="12.75" customHeight="1">
      <c r="C912" s="166"/>
      <c r="O912" s="166"/>
    </row>
    <row r="913" spans="3:15" ht="12.75" customHeight="1">
      <c r="C913" s="166"/>
      <c r="O913" s="166"/>
    </row>
    <row r="914" spans="3:15" ht="12.75" customHeight="1">
      <c r="C914" s="166"/>
      <c r="O914" s="166"/>
    </row>
    <row r="915" spans="3:15" ht="12.75" customHeight="1">
      <c r="C915" s="166"/>
      <c r="O915" s="166"/>
    </row>
    <row r="916" spans="3:15" ht="12.75" customHeight="1">
      <c r="C916" s="166"/>
      <c r="O916" s="166"/>
    </row>
    <row r="917" spans="3:15" ht="12.75" customHeight="1">
      <c r="C917" s="166"/>
      <c r="O917" s="166"/>
    </row>
    <row r="918" spans="3:15" ht="12.75" customHeight="1">
      <c r="C918" s="166"/>
      <c r="O918" s="166"/>
    </row>
    <row r="919" spans="3:15" ht="12.75" customHeight="1">
      <c r="C919" s="166"/>
      <c r="O919" s="166"/>
    </row>
    <row r="920" spans="3:15" ht="12.75" customHeight="1">
      <c r="C920" s="166"/>
      <c r="O920" s="166"/>
    </row>
    <row r="921" spans="3:15" ht="12.75" customHeight="1">
      <c r="C921" s="166"/>
      <c r="O921" s="166"/>
    </row>
    <row r="922" spans="3:15" ht="12.75" customHeight="1">
      <c r="C922" s="166"/>
      <c r="O922" s="166"/>
    </row>
    <row r="923" spans="3:15" ht="12.75" customHeight="1">
      <c r="C923" s="166"/>
      <c r="O923" s="166"/>
    </row>
    <row r="924" spans="3:15" ht="12.75" customHeight="1">
      <c r="C924" s="166"/>
      <c r="O924" s="166"/>
    </row>
    <row r="925" spans="3:15" ht="12.75" customHeight="1">
      <c r="C925" s="166"/>
      <c r="O925" s="166"/>
    </row>
    <row r="926" spans="3:15" ht="12.75" customHeight="1">
      <c r="C926" s="166"/>
      <c r="O926" s="166"/>
    </row>
    <row r="927" spans="3:15" ht="12.75" customHeight="1">
      <c r="C927" s="166"/>
      <c r="O927" s="166"/>
    </row>
    <row r="928" spans="3:15" ht="12.75" customHeight="1">
      <c r="C928" s="166"/>
      <c r="O928" s="166"/>
    </row>
    <row r="929" spans="3:15" ht="12.75" customHeight="1">
      <c r="C929" s="166"/>
      <c r="O929" s="166"/>
    </row>
    <row r="930" spans="3:15" ht="12.75" customHeight="1">
      <c r="C930" s="166"/>
      <c r="O930" s="166"/>
    </row>
    <row r="931" spans="3:15" ht="12.75" customHeight="1">
      <c r="C931" s="166"/>
      <c r="O931" s="166"/>
    </row>
    <row r="932" spans="3:15" ht="12.75" customHeight="1">
      <c r="C932" s="166"/>
      <c r="O932" s="166"/>
    </row>
    <row r="933" spans="3:15" ht="12.75" customHeight="1">
      <c r="C933" s="166"/>
      <c r="O933" s="166"/>
    </row>
    <row r="934" spans="3:15" ht="12.75" customHeight="1">
      <c r="C934" s="166"/>
      <c r="O934" s="166"/>
    </row>
    <row r="935" spans="3:15" ht="12.75" customHeight="1">
      <c r="C935" s="166"/>
      <c r="O935" s="166"/>
    </row>
    <row r="936" spans="3:15" ht="12.75" customHeight="1">
      <c r="C936" s="166"/>
      <c r="O936" s="166"/>
    </row>
    <row r="937" spans="3:15" ht="12.75" customHeight="1">
      <c r="C937" s="166"/>
      <c r="O937" s="166"/>
    </row>
    <row r="938" spans="3:15" ht="12.75" customHeight="1">
      <c r="C938" s="166"/>
      <c r="O938" s="166"/>
    </row>
    <row r="939" spans="3:15" ht="12.75" customHeight="1">
      <c r="C939" s="166"/>
      <c r="O939" s="166"/>
    </row>
    <row r="940" spans="3:15" ht="12.75" customHeight="1">
      <c r="C940" s="166"/>
      <c r="O940" s="166"/>
    </row>
    <row r="941" spans="3:15" ht="12.75" customHeight="1">
      <c r="C941" s="166"/>
      <c r="O941" s="166"/>
    </row>
    <row r="942" spans="3:15" ht="12.75" customHeight="1">
      <c r="C942" s="166"/>
      <c r="O942" s="166"/>
    </row>
    <row r="943" spans="3:15" ht="12.75" customHeight="1">
      <c r="C943" s="166"/>
      <c r="O943" s="166"/>
    </row>
    <row r="944" spans="3:15" ht="12.75" customHeight="1">
      <c r="C944" s="166"/>
      <c r="O944" s="166"/>
    </row>
    <row r="945" spans="3:15" ht="12.75" customHeight="1">
      <c r="C945" s="166"/>
      <c r="O945" s="166"/>
    </row>
    <row r="946" spans="3:15" ht="12.75" customHeight="1">
      <c r="C946" s="166"/>
      <c r="O946" s="166"/>
    </row>
    <row r="947" spans="3:15" ht="12.75" customHeight="1">
      <c r="C947" s="166"/>
      <c r="O947" s="166"/>
    </row>
    <row r="948" spans="3:15" ht="12.75" customHeight="1">
      <c r="C948" s="166"/>
      <c r="O948" s="166"/>
    </row>
    <row r="949" spans="3:15" ht="12.75" customHeight="1">
      <c r="C949" s="166"/>
      <c r="O949" s="166"/>
    </row>
    <row r="950" spans="3:15" ht="12.75" customHeight="1">
      <c r="C950" s="166"/>
      <c r="O950" s="166"/>
    </row>
    <row r="951" spans="3:15" ht="12.75" customHeight="1">
      <c r="C951" s="166"/>
      <c r="O951" s="166"/>
    </row>
    <row r="952" spans="3:15" ht="12.75" customHeight="1">
      <c r="C952" s="166"/>
      <c r="O952" s="166"/>
    </row>
    <row r="953" spans="3:15" ht="12.75" customHeight="1">
      <c r="C953" s="166"/>
      <c r="O953" s="166"/>
    </row>
    <row r="954" spans="3:15" ht="12.75" customHeight="1">
      <c r="C954" s="166"/>
      <c r="O954" s="166"/>
    </row>
    <row r="955" spans="3:15" ht="12.75" customHeight="1">
      <c r="C955" s="166"/>
      <c r="O955" s="166"/>
    </row>
    <row r="956" spans="3:15" ht="12.75" customHeight="1">
      <c r="C956" s="166"/>
      <c r="O956" s="166"/>
    </row>
    <row r="957" spans="3:15" ht="12.75" customHeight="1">
      <c r="C957" s="166"/>
      <c r="O957" s="166"/>
    </row>
    <row r="958" spans="3:15" ht="12.75" customHeight="1">
      <c r="C958" s="166"/>
      <c r="O958" s="166"/>
    </row>
    <row r="959" spans="3:15" ht="12.75" customHeight="1">
      <c r="C959" s="166"/>
      <c r="O959" s="166"/>
    </row>
    <row r="960" spans="3:15" ht="12.75" customHeight="1">
      <c r="C960" s="166"/>
      <c r="O960" s="166"/>
    </row>
    <row r="961" spans="3:15" ht="12.75" customHeight="1">
      <c r="C961" s="166"/>
      <c r="O961" s="166"/>
    </row>
    <row r="962" spans="3:15" ht="12.75" customHeight="1">
      <c r="C962" s="166"/>
      <c r="O962" s="166"/>
    </row>
    <row r="963" spans="3:15" ht="12.75" customHeight="1">
      <c r="C963" s="166"/>
      <c r="O963" s="166"/>
    </row>
    <row r="964" spans="3:15" ht="12.75" customHeight="1">
      <c r="C964" s="166"/>
      <c r="O964" s="166"/>
    </row>
    <row r="965" spans="3:15" ht="12.75" customHeight="1">
      <c r="C965" s="166"/>
      <c r="O965" s="166"/>
    </row>
    <row r="966" spans="3:15" ht="12.75" customHeight="1">
      <c r="C966" s="166"/>
      <c r="O966" s="166"/>
    </row>
    <row r="967" spans="3:15" ht="12.75" customHeight="1">
      <c r="C967" s="166"/>
      <c r="O967" s="166"/>
    </row>
    <row r="968" spans="3:15" ht="12.75" customHeight="1">
      <c r="C968" s="166"/>
      <c r="O968" s="166"/>
    </row>
    <row r="969" spans="3:15" ht="12.75" customHeight="1">
      <c r="C969" s="166"/>
      <c r="O969" s="166"/>
    </row>
    <row r="970" spans="3:15" ht="12.75" customHeight="1">
      <c r="C970" s="166"/>
      <c r="O970" s="166"/>
    </row>
    <row r="971" spans="3:15" ht="12.75" customHeight="1">
      <c r="C971" s="166"/>
      <c r="O971" s="166"/>
    </row>
    <row r="972" spans="3:15" ht="12.75" customHeight="1">
      <c r="C972" s="166"/>
      <c r="O972" s="166"/>
    </row>
    <row r="973" spans="3:15" ht="12.75" customHeight="1">
      <c r="C973" s="166"/>
      <c r="O973" s="166"/>
    </row>
    <row r="974" spans="3:15" ht="12.75" customHeight="1">
      <c r="C974" s="166"/>
      <c r="O974" s="166"/>
    </row>
    <row r="975" spans="3:15" ht="12.75" customHeight="1">
      <c r="C975" s="166"/>
      <c r="O975" s="166"/>
    </row>
    <row r="976" spans="3:15" ht="12.75" customHeight="1">
      <c r="C976" s="166"/>
      <c r="O976" s="166"/>
    </row>
    <row r="977" spans="3:15" ht="12.75" customHeight="1">
      <c r="C977" s="166"/>
      <c r="O977" s="166"/>
    </row>
    <row r="978" spans="3:15" ht="12.75" customHeight="1">
      <c r="C978" s="166"/>
      <c r="O978" s="166"/>
    </row>
    <row r="979" spans="3:15" ht="12.75" customHeight="1">
      <c r="C979" s="166"/>
      <c r="O979" s="166"/>
    </row>
    <row r="980" spans="3:15" ht="12.75" customHeight="1">
      <c r="C980" s="166"/>
      <c r="O980" s="166"/>
    </row>
    <row r="981" spans="3:15" ht="12.75" customHeight="1">
      <c r="C981" s="166"/>
      <c r="O981" s="166"/>
    </row>
    <row r="982" spans="3:15" ht="12.75" customHeight="1">
      <c r="C982" s="166"/>
      <c r="O982" s="166"/>
    </row>
    <row r="983" spans="3:15" ht="12.75" customHeight="1">
      <c r="C983" s="166"/>
      <c r="O983" s="166"/>
    </row>
    <row r="984" spans="3:15" ht="12.75" customHeight="1">
      <c r="C984" s="166"/>
      <c r="O984" s="166"/>
    </row>
    <row r="985" spans="3:15" ht="12.75" customHeight="1">
      <c r="C985" s="166"/>
      <c r="O985" s="166"/>
    </row>
    <row r="986" spans="3:15" ht="12.75" customHeight="1">
      <c r="C986" s="166"/>
      <c r="O986" s="166"/>
    </row>
    <row r="987" spans="3:15" ht="12.75" customHeight="1">
      <c r="C987" s="166"/>
      <c r="O987" s="166"/>
    </row>
    <row r="988" spans="3:15" ht="12.75" customHeight="1">
      <c r="C988" s="166"/>
      <c r="O988" s="166"/>
    </row>
    <row r="989" spans="3:15" ht="12.75" customHeight="1">
      <c r="C989" s="166"/>
      <c r="O989" s="166"/>
    </row>
    <row r="990" spans="3:15" ht="12.75" customHeight="1">
      <c r="C990" s="166"/>
      <c r="O990" s="166"/>
    </row>
    <row r="991" spans="3:15" ht="12.75" customHeight="1">
      <c r="C991" s="166"/>
      <c r="O991" s="166"/>
    </row>
    <row r="992" spans="3:15" ht="12.75" customHeight="1">
      <c r="C992" s="166"/>
      <c r="O992" s="166"/>
    </row>
    <row r="993" spans="3:15" ht="12.75" customHeight="1">
      <c r="C993" s="166"/>
      <c r="O993" s="166"/>
    </row>
    <row r="994" spans="3:15" ht="12.75" customHeight="1">
      <c r="C994" s="166"/>
      <c r="O994" s="166"/>
    </row>
    <row r="995" spans="3:15" ht="12.75" customHeight="1">
      <c r="C995" s="166"/>
      <c r="O995" s="166"/>
    </row>
    <row r="996" spans="3:15" ht="12.75" customHeight="1">
      <c r="C996" s="166"/>
      <c r="O996" s="166"/>
    </row>
    <row r="997" spans="3:15" ht="12.75" customHeight="1">
      <c r="C997" s="166"/>
      <c r="O997" s="166"/>
    </row>
  </sheetData>
  <mergeCells count="2">
    <mergeCell ref="A9:E9"/>
    <mergeCell ref="A38:F38"/>
  </mergeCells>
  <conditionalFormatting sqref="F30:F31 F12:F26">
    <cfRule type="cellIs" dxfId="15" priority="1" operator="between">
      <formula>$C$5+1</formula>
      <formula>401769</formula>
    </cfRule>
  </conditionalFormatting>
  <conditionalFormatting sqref="E8 F12:F18 E30:E31 E12:E26">
    <cfRule type="cellIs" dxfId="14" priority="2" operator="between">
      <formula>36526</formula>
      <formula>$B$3-1</formula>
    </cfRule>
  </conditionalFormatting>
  <conditionalFormatting sqref="F8">
    <cfRule type="cellIs" dxfId="13" priority="3" operator="notEqual">
      <formula>""</formula>
    </cfRule>
  </conditionalFormatting>
  <conditionalFormatting sqref="A13:B18">
    <cfRule type="cellIs" dxfId="12" priority="4" operator="between">
      <formula>36526</formula>
      <formula>$B$3-1</formula>
    </cfRule>
  </conditionalFormatting>
  <pageMargins left="0.7" right="0.7" top="0.75" bottom="0.75" header="0" footer="0"/>
  <pageSetup orientation="landscape"/>
  <headerFooter>
    <oddHeader>&amp;CINSCRIPTION SEJOUR FAMILLE - LA BAROTTE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1000"/>
  <sheetViews>
    <sheetView workbookViewId="0"/>
  </sheetViews>
  <sheetFormatPr defaultColWidth="12.5703125" defaultRowHeight="15" customHeight="1"/>
  <cols>
    <col min="1" max="1" width="29.85546875" customWidth="1"/>
    <col min="2" max="2" width="21.5703125" customWidth="1"/>
    <col min="3" max="3" width="7.85546875" customWidth="1"/>
    <col min="4" max="7" width="4" customWidth="1"/>
    <col min="8" max="9" width="10.140625" customWidth="1"/>
    <col min="10" max="11" width="11.7109375" customWidth="1"/>
    <col min="12" max="12" width="10.140625" customWidth="1"/>
    <col min="13" max="13" width="10.28515625" customWidth="1"/>
    <col min="14" max="14" width="10.140625" customWidth="1"/>
    <col min="15" max="26" width="10" customWidth="1"/>
  </cols>
  <sheetData>
    <row r="1" spans="1:26" ht="15" customHeight="1">
      <c r="A1" s="1" t="str">
        <f>"Association des Amis du Lauzet (ADAL) - "&amp;Tarifs!C1&amp;" - www.labarotte.com"</f>
        <v>Association des Amis du Lauzet (ADAL) - 2025 - www.labarotte.com</v>
      </c>
      <c r="B1" s="2"/>
      <c r="C1" s="2"/>
    </row>
    <row r="2" spans="1:26" ht="12.75" customHeight="1">
      <c r="A2" s="3"/>
      <c r="B2" s="4"/>
      <c r="C2" s="4"/>
      <c r="M2" s="5"/>
    </row>
    <row r="3" spans="1:26" ht="18" customHeight="1">
      <c r="A3" s="184" t="s">
        <v>42</v>
      </c>
      <c r="B3" s="185"/>
      <c r="C3" s="185"/>
      <c r="D3" s="169"/>
      <c r="E3" s="169"/>
      <c r="F3" s="169"/>
      <c r="G3" s="169"/>
      <c r="H3" s="169"/>
      <c r="I3" s="169"/>
      <c r="J3" s="169"/>
      <c r="K3" s="169"/>
      <c r="L3" s="169"/>
      <c r="M3" s="186"/>
      <c r="N3" s="171"/>
    </row>
    <row r="4" spans="1:26" ht="12.75" customHeight="1">
      <c r="A4" s="9"/>
      <c r="B4" s="10"/>
      <c r="C4" s="10"/>
      <c r="K4" s="166"/>
      <c r="L4" s="166"/>
      <c r="M4" s="5"/>
    </row>
    <row r="5" spans="1:26" ht="18" customHeight="1">
      <c r="A5" s="187">
        <f t="shared" ref="A5:B5" si="0">A15</f>
        <v>0</v>
      </c>
      <c r="B5" s="187">
        <f t="shared" si="0"/>
        <v>0</v>
      </c>
      <c r="C5" s="188"/>
      <c r="D5" s="169"/>
      <c r="E5" s="169"/>
      <c r="F5" s="169"/>
      <c r="G5" s="171"/>
      <c r="K5" s="166"/>
      <c r="L5" s="166"/>
      <c r="M5" s="166"/>
      <c r="N5" s="166"/>
    </row>
    <row r="6" spans="1:26" ht="15.75" customHeight="1">
      <c r="A6" s="228" t="s">
        <v>43</v>
      </c>
      <c r="B6" s="87">
        <f>'Inscription Famille'!B21</f>
        <v>0</v>
      </c>
      <c r="C6" s="189"/>
      <c r="D6" s="190"/>
      <c r="E6" s="190"/>
      <c r="F6" s="190"/>
      <c r="G6" s="190"/>
      <c r="H6" s="191"/>
      <c r="I6" s="191"/>
      <c r="J6" s="88"/>
      <c r="K6" s="166"/>
      <c r="L6" s="166"/>
      <c r="M6" s="166"/>
      <c r="N6" s="166"/>
    </row>
    <row r="7" spans="1:26" ht="15.75" customHeight="1">
      <c r="A7" s="229"/>
      <c r="B7" s="192">
        <f>'Inscription Famille'!B22</f>
        <v>0</v>
      </c>
      <c r="C7" s="27"/>
      <c r="J7" s="89"/>
      <c r="K7" s="166"/>
      <c r="L7" s="166"/>
      <c r="M7" s="166"/>
      <c r="N7" s="166"/>
    </row>
    <row r="8" spans="1:26" ht="12.75" customHeight="1">
      <c r="A8" s="230"/>
      <c r="B8" s="90" t="e">
        <f>'Inscription Famille'!#REF!</f>
        <v>#REF!</v>
      </c>
      <c r="C8" s="193"/>
      <c r="D8" s="191"/>
      <c r="E8" s="191"/>
      <c r="F8" s="191"/>
      <c r="G8" s="191"/>
      <c r="H8" s="191"/>
      <c r="I8" s="191"/>
      <c r="J8" s="88"/>
      <c r="K8" s="166"/>
      <c r="L8" s="166"/>
      <c r="M8" s="166"/>
      <c r="N8" s="166"/>
    </row>
    <row r="9" spans="1:26" ht="14.25" customHeight="1">
      <c r="A9" s="91" t="str">
        <f>'Inscription Famille'!A23</f>
        <v>Commune</v>
      </c>
      <c r="B9" s="90">
        <f>'Inscription Famille'!B23</f>
        <v>0</v>
      </c>
      <c r="C9" s="193"/>
      <c r="D9" s="191"/>
      <c r="E9" s="191"/>
      <c r="F9" s="191"/>
      <c r="G9" s="191"/>
      <c r="H9" s="191"/>
      <c r="I9" s="191"/>
      <c r="J9" s="88"/>
      <c r="K9" s="166"/>
      <c r="L9" s="166"/>
      <c r="M9" s="166"/>
      <c r="N9" s="166"/>
    </row>
    <row r="10" spans="1:26" ht="12.75" customHeight="1">
      <c r="A10" s="91" t="str">
        <f>'Inscription Famille'!E23</f>
        <v>Code postal</v>
      </c>
      <c r="B10" s="192">
        <f>'Inscription Famille'!F23</f>
        <v>0</v>
      </c>
      <c r="C10" s="27"/>
      <c r="J10" s="89"/>
      <c r="K10" s="166"/>
      <c r="L10" s="166"/>
      <c r="M10" s="166"/>
      <c r="N10" s="166"/>
    </row>
    <row r="11" spans="1:26" ht="12.75" customHeight="1">
      <c r="A11" s="91" t="str">
        <f>'Inscription Famille'!A24</f>
        <v>Email</v>
      </c>
      <c r="B11" s="90">
        <f>'Inscription Famille'!B24</f>
        <v>0</v>
      </c>
      <c r="C11" s="193"/>
      <c r="D11" s="191"/>
      <c r="E11" s="191"/>
      <c r="F11" s="191"/>
      <c r="G11" s="191"/>
      <c r="H11" s="191"/>
      <c r="I11" s="191"/>
      <c r="J11" s="88"/>
      <c r="K11" s="166"/>
      <c r="L11" s="166"/>
      <c r="M11" s="166"/>
      <c r="N11" s="166"/>
    </row>
    <row r="12" spans="1:26" ht="12.75" customHeight="1">
      <c r="A12" s="91" t="str">
        <f>'Inscription Famille'!E24</f>
        <v>Téléphone</v>
      </c>
      <c r="B12" s="87">
        <f>'Inscription Famille'!F24</f>
        <v>0</v>
      </c>
      <c r="C12" s="189"/>
      <c r="D12" s="190"/>
      <c r="E12" s="190"/>
      <c r="F12" s="190"/>
      <c r="G12" s="190"/>
      <c r="H12" s="190"/>
      <c r="I12" s="190"/>
      <c r="J12" s="92"/>
      <c r="K12" s="166"/>
      <c r="L12" s="166"/>
      <c r="M12" s="166"/>
      <c r="N12" s="166"/>
    </row>
    <row r="13" spans="1:26" ht="12.75" customHeight="1">
      <c r="J13" s="93">
        <f>Tarifs!H5</f>
        <v>45858</v>
      </c>
      <c r="K13" s="93">
        <f>Tarifs!I7</f>
        <v>45879</v>
      </c>
      <c r="M13" s="94"/>
    </row>
    <row r="14" spans="1:26" ht="92.25" customHeight="1">
      <c r="A14" s="11" t="s">
        <v>8</v>
      </c>
      <c r="B14" s="11" t="s">
        <v>9</v>
      </c>
      <c r="C14" s="12" t="s">
        <v>44</v>
      </c>
      <c r="D14" s="95" t="s">
        <v>45</v>
      </c>
      <c r="E14" s="95" t="s">
        <v>46</v>
      </c>
      <c r="F14" s="95" t="s">
        <v>47</v>
      </c>
      <c r="G14" s="96" t="s">
        <v>48</v>
      </c>
      <c r="H14" s="97" t="e">
        <f>"Tarif
unitaire
tranche "&amp;Tarifs!E12</f>
        <v>#DIV/0!</v>
      </c>
      <c r="I14" s="13" t="s">
        <v>11</v>
      </c>
      <c r="J14" s="12" t="s">
        <v>12</v>
      </c>
      <c r="K14" s="12" t="s">
        <v>13</v>
      </c>
      <c r="L14" s="98"/>
      <c r="M14" s="14" t="s">
        <v>49</v>
      </c>
      <c r="N14" s="13" t="s">
        <v>23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</row>
    <row r="15" spans="1:26" ht="14.25" customHeight="1">
      <c r="A15" s="50">
        <f>'Inscription Famille'!A12</f>
        <v>0</v>
      </c>
      <c r="B15" s="50">
        <f>'Inscription Famille'!B12</f>
        <v>0</v>
      </c>
      <c r="C15" s="99">
        <f>'Inscription Famille'!C12</f>
        <v>0</v>
      </c>
      <c r="D15" s="100">
        <f>IF('Inscription Famille'!K35=TRUE,1,0)</f>
        <v>0</v>
      </c>
      <c r="E15" s="100">
        <f>IF('Inscription Famille'!L35=TRUE,1,0)</f>
        <v>0</v>
      </c>
      <c r="F15" s="100">
        <f>IF('Inscription Famille'!M35=TRUE,1,0)</f>
        <v>0</v>
      </c>
      <c r="G15" s="100">
        <f>IF('Inscription Famille'!N35=TRUE,1,0)</f>
        <v>0</v>
      </c>
      <c r="H15" s="15" t="str">
        <f>IF(AND(OR(T(A15)&lt;&gt;"",T(B15)&lt;&gt;"")),'Inscription Famille'!H35,"")</f>
        <v/>
      </c>
      <c r="I15" s="17">
        <f>Période!K10</f>
        <v>20</v>
      </c>
      <c r="J15" s="93">
        <v>43303</v>
      </c>
      <c r="K15" s="93">
        <f>Période!J10</f>
        <v>0</v>
      </c>
      <c r="M15" s="101">
        <f>Période!L10</f>
        <v>0</v>
      </c>
      <c r="N15" s="19">
        <f t="shared" ref="N15:N21" si="1">IF(OR(T(A15)&lt;&gt;"",T(B15)&lt;&gt;""),H15*I15+M15,0)</f>
        <v>0</v>
      </c>
    </row>
    <row r="16" spans="1:26" ht="14.25" customHeight="1">
      <c r="A16" s="102">
        <f>'Inscription Famille'!A13</f>
        <v>0</v>
      </c>
      <c r="B16" s="50">
        <f>'Inscription Famille'!B13</f>
        <v>0</v>
      </c>
      <c r="C16" s="99">
        <f>'Inscription Famille'!C13</f>
        <v>0</v>
      </c>
      <c r="D16" s="100">
        <f>IF('Inscription Famille'!K36=TRUE,1,0)</f>
        <v>0</v>
      </c>
      <c r="E16" s="100">
        <f>IF('Inscription Famille'!L36=TRUE,1,0)</f>
        <v>0</v>
      </c>
      <c r="F16" s="100">
        <f>IF('Inscription Famille'!M36=TRUE,1,0)</f>
        <v>0</v>
      </c>
      <c r="G16" s="100">
        <f>IF('Inscription Famille'!N36=TRUE,1,0)</f>
        <v>0</v>
      </c>
      <c r="H16" s="15" t="str">
        <f>IF(AND(OR(T(A16)&lt;&gt;"",T(B16)&lt;&gt;"")),'Inscription Famille'!H36,"")</f>
        <v/>
      </c>
      <c r="I16" s="17">
        <v>10</v>
      </c>
      <c r="J16" s="93">
        <v>43303</v>
      </c>
      <c r="K16" s="93">
        <f>MAX(Période!J11)</f>
        <v>0</v>
      </c>
      <c r="M16" s="101">
        <f>Période!L11</f>
        <v>0</v>
      </c>
      <c r="N16" s="19">
        <f t="shared" si="1"/>
        <v>0</v>
      </c>
    </row>
    <row r="17" spans="1:16" ht="14.25" customHeight="1">
      <c r="A17" s="102">
        <f>'Inscription Famille'!A14</f>
        <v>0</v>
      </c>
      <c r="B17" s="50">
        <f>'Inscription Famille'!B14</f>
        <v>0</v>
      </c>
      <c r="C17" s="99">
        <f>'Inscription Famille'!C14</f>
        <v>0</v>
      </c>
      <c r="D17" s="100">
        <f>IF('Inscription Famille'!K37=TRUE,1,0)</f>
        <v>0</v>
      </c>
      <c r="E17" s="100">
        <f>IF('Inscription Famille'!L37=TRUE,1,0)</f>
        <v>0</v>
      </c>
      <c r="F17" s="100">
        <f>IF('Inscription Famille'!M37=TRUE,1,0)</f>
        <v>0</v>
      </c>
      <c r="G17" s="100">
        <f>IF('Inscription Famille'!N37=TRUE,1,0)</f>
        <v>0</v>
      </c>
      <c r="H17" s="15" t="str">
        <f>IF(AND(OR(T(A17)&lt;&gt;"",T(B17)&lt;&gt;"")),'Inscription Famille'!H37,"")</f>
        <v/>
      </c>
      <c r="I17" s="17">
        <f>Période!K12</f>
        <v>7</v>
      </c>
      <c r="J17" s="93">
        <f>MIN(Période!I12)</f>
        <v>0</v>
      </c>
      <c r="K17" s="93">
        <f>MAX(Période!J12)</f>
        <v>0</v>
      </c>
      <c r="M17" s="101">
        <f>Période!L12</f>
        <v>0</v>
      </c>
      <c r="N17" s="19">
        <f t="shared" si="1"/>
        <v>0</v>
      </c>
      <c r="P17" s="21"/>
    </row>
    <row r="18" spans="1:16" ht="14.25" customHeight="1">
      <c r="A18" s="102">
        <f>'Inscription Famille'!A15</f>
        <v>0</v>
      </c>
      <c r="B18" s="50">
        <f>'Inscription Famille'!B15</f>
        <v>0</v>
      </c>
      <c r="C18" s="99">
        <f>'Inscription Famille'!C15</f>
        <v>0</v>
      </c>
      <c r="D18" s="100">
        <f>IF('Inscription Famille'!K38=TRUE,1,0)</f>
        <v>0</v>
      </c>
      <c r="E18" s="100">
        <f>IF('Inscription Famille'!L38=TRUE,1,0)</f>
        <v>0</v>
      </c>
      <c r="F18" s="100">
        <f>IF('Inscription Famille'!M38=TRUE,1,0)</f>
        <v>0</v>
      </c>
      <c r="G18" s="100">
        <f>IF('Inscription Famille'!N38=TRUE,1,0)</f>
        <v>0</v>
      </c>
      <c r="H18" s="15" t="str">
        <f>IF(AND(OR(T(A18)&lt;&gt;"",T(B18)&lt;&gt;"")),'Inscription Famille'!H38,"")</f>
        <v/>
      </c>
      <c r="I18" s="17">
        <f>Période!K13</f>
        <v>0</v>
      </c>
      <c r="J18" s="93">
        <f>MIN(Période!I13)</f>
        <v>0</v>
      </c>
      <c r="K18" s="93">
        <f>MAX(Période!J13)</f>
        <v>0</v>
      </c>
      <c r="M18" s="101">
        <f>Période!L13</f>
        <v>0</v>
      </c>
      <c r="N18" s="19">
        <f t="shared" si="1"/>
        <v>0</v>
      </c>
    </row>
    <row r="19" spans="1:16" ht="14.25" customHeight="1">
      <c r="A19" s="102">
        <f>'Inscription Famille'!A16</f>
        <v>0</v>
      </c>
      <c r="B19" s="50">
        <f>'Inscription Famille'!B16</f>
        <v>0</v>
      </c>
      <c r="C19" s="99">
        <f>'Inscription Famille'!C16</f>
        <v>0</v>
      </c>
      <c r="D19" s="100">
        <f>IF('Inscription Famille'!K39=TRUE,1,0)</f>
        <v>0</v>
      </c>
      <c r="E19" s="100">
        <f>IF('Inscription Famille'!L39=TRUE,1,0)</f>
        <v>0</v>
      </c>
      <c r="F19" s="100">
        <f>IF('Inscription Famille'!M39=TRUE,1,0)</f>
        <v>0</v>
      </c>
      <c r="G19" s="100">
        <f>IF('Inscription Famille'!N39=TRUE,1,0)</f>
        <v>0</v>
      </c>
      <c r="H19" s="15" t="str">
        <f>IF(AND(OR(T(A19)&lt;&gt;"",T(B19)&lt;&gt;"")),'Inscription Famille'!H39,"")</f>
        <v/>
      </c>
      <c r="I19" s="17">
        <f>Période!K14</f>
        <v>0</v>
      </c>
      <c r="J19" s="93">
        <f>MIN(Période!I14)</f>
        <v>0</v>
      </c>
      <c r="K19" s="93">
        <f>MAX(Période!J14)</f>
        <v>0</v>
      </c>
      <c r="M19" s="101">
        <f>Période!L14</f>
        <v>0</v>
      </c>
      <c r="N19" s="19">
        <f t="shared" si="1"/>
        <v>0</v>
      </c>
    </row>
    <row r="20" spans="1:16" ht="14.25" customHeight="1">
      <c r="A20" s="102" t="str">
        <f>'Inscription Famille'!A17</f>
        <v/>
      </c>
      <c r="B20" s="102">
        <f>'Inscription Famille'!B17</f>
        <v>0</v>
      </c>
      <c r="C20" s="99">
        <f>'Inscription Famille'!C17</f>
        <v>0</v>
      </c>
      <c r="D20" s="100">
        <f>IF('Inscription Famille'!K40=TRUE,1,0)</f>
        <v>0</v>
      </c>
      <c r="E20" s="100">
        <f>IF('Inscription Famille'!L40=TRUE,1,0)</f>
        <v>0</v>
      </c>
      <c r="F20" s="100">
        <f>IF('Inscription Famille'!M40=TRUE,1,0)</f>
        <v>0</v>
      </c>
      <c r="G20" s="100">
        <f>IF('Inscription Famille'!N40=TRUE,1,0)</f>
        <v>0</v>
      </c>
      <c r="H20" s="15" t="str">
        <f>IF(AND(OR(T(A20)&lt;&gt;"",T(B20)&lt;&gt;"")),'Inscription Famille'!H40,"")</f>
        <v/>
      </c>
      <c r="I20" s="17">
        <f>Période!K15</f>
        <v>0</v>
      </c>
      <c r="J20" s="93">
        <f>MIN(Période!I15)</f>
        <v>0</v>
      </c>
      <c r="K20" s="93">
        <f>MAX(Période!J15)</f>
        <v>0</v>
      </c>
      <c r="M20" s="101">
        <f>Période!L15</f>
        <v>0</v>
      </c>
      <c r="N20" s="19">
        <f t="shared" si="1"/>
        <v>0</v>
      </c>
    </row>
    <row r="21" spans="1:16" ht="14.25" customHeight="1">
      <c r="A21" s="102" t="str">
        <f>'Inscription Famille'!A18</f>
        <v/>
      </c>
      <c r="B21" s="102">
        <f>'Inscription Famille'!B18</f>
        <v>0</v>
      </c>
      <c r="C21" s="99">
        <f>'Inscription Famille'!C18</f>
        <v>0</v>
      </c>
      <c r="D21" s="100">
        <f>IF('Inscription Famille'!K41=TRUE,1,0)</f>
        <v>0</v>
      </c>
      <c r="E21" s="100">
        <f>IF('Inscription Famille'!L41=TRUE,1,0)</f>
        <v>0</v>
      </c>
      <c r="F21" s="100">
        <f>IF('Inscription Famille'!M41=TRUE,1,0)</f>
        <v>0</v>
      </c>
      <c r="G21" s="100">
        <f>IF('Inscription Famille'!N41=TRUE,1,0)</f>
        <v>0</v>
      </c>
      <c r="H21" s="15" t="str">
        <f>IF(AND(OR(T(A21)&lt;&gt;"",T(B21)&lt;&gt;"")),'Inscription Famille'!H41,"")</f>
        <v/>
      </c>
      <c r="I21" s="17">
        <f>Période!K16</f>
        <v>0</v>
      </c>
      <c r="J21" s="93">
        <f>MIN(Période!I16)</f>
        <v>0</v>
      </c>
      <c r="K21" s="93">
        <f>MAX(Période!J16)</f>
        <v>0</v>
      </c>
      <c r="M21" s="101">
        <f>Période!L16</f>
        <v>0</v>
      </c>
      <c r="N21" s="19">
        <f t="shared" si="1"/>
        <v>0</v>
      </c>
    </row>
    <row r="22" spans="1:16" ht="12.75" customHeight="1">
      <c r="A22" s="231" t="s">
        <v>50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</row>
    <row r="23" spans="1:16" ht="12.75" customHeight="1">
      <c r="A23" s="91" t="s">
        <v>51</v>
      </c>
      <c r="B23" s="17">
        <f>'Inscription Famille'!B19</f>
        <v>0</v>
      </c>
      <c r="C23" s="17"/>
      <c r="D23" s="73">
        <f t="shared" ref="D23:G23" si="2">SUM(D15:D21)</f>
        <v>0</v>
      </c>
      <c r="E23" s="73">
        <f t="shared" si="2"/>
        <v>0</v>
      </c>
      <c r="F23" s="73">
        <f t="shared" si="2"/>
        <v>0</v>
      </c>
      <c r="G23" s="73">
        <f t="shared" si="2"/>
        <v>0</v>
      </c>
      <c r="H23" s="17"/>
      <c r="I23" s="17"/>
      <c r="J23" s="103"/>
      <c r="K23" s="103"/>
      <c r="L23" s="17">
        <f>SUM(I15:I21)</f>
        <v>37</v>
      </c>
      <c r="M23" s="18">
        <f t="shared" ref="M23:N23" si="3">SUM(M15:M21)</f>
        <v>0</v>
      </c>
      <c r="N23" s="101">
        <f t="shared" si="3"/>
        <v>0</v>
      </c>
    </row>
    <row r="24" spans="1:16" ht="12.75" customHeight="1">
      <c r="A24" s="23"/>
      <c r="J24" s="21"/>
      <c r="K24" s="21"/>
      <c r="M24" s="104" t="str">
        <f>"("&amp;M23/Tarifs!E26&amp;" nuits adultes)"</f>
        <v>(0 nuits adultes)</v>
      </c>
    </row>
    <row r="25" spans="1:16" ht="15.75" customHeight="1">
      <c r="A25" s="76" t="s">
        <v>52</v>
      </c>
      <c r="B25" s="4"/>
      <c r="C25" s="4"/>
      <c r="M25" s="5"/>
    </row>
    <row r="26" spans="1:16" ht="15.75" customHeight="1">
      <c r="A26" s="105" t="s">
        <v>53</v>
      </c>
      <c r="B26" s="25" t="s">
        <v>54</v>
      </c>
      <c r="D26" s="27"/>
      <c r="E26" s="27"/>
      <c r="F26" s="27"/>
      <c r="G26" s="27"/>
      <c r="H26" s="26">
        <f t="shared" ref="H26:H27" si="4">N26</f>
        <v>0</v>
      </c>
      <c r="I26" s="26"/>
      <c r="J26" s="27"/>
      <c r="K26" s="27"/>
      <c r="L26" s="194" t="s">
        <v>31</v>
      </c>
      <c r="M26" s="195"/>
      <c r="N26" s="28">
        <f>N23*0.2</f>
        <v>0</v>
      </c>
    </row>
    <row r="27" spans="1:16" ht="15.75" customHeight="1">
      <c r="A27" s="3"/>
      <c r="B27" s="25" t="s">
        <v>55</v>
      </c>
      <c r="D27" s="27"/>
      <c r="E27" s="27"/>
      <c r="F27" s="27"/>
      <c r="G27" s="27"/>
      <c r="H27" s="26">
        <f t="shared" si="4"/>
        <v>0</v>
      </c>
      <c r="I27" s="26"/>
      <c r="J27" s="27"/>
      <c r="K27" s="27"/>
      <c r="L27" s="78" t="s">
        <v>56</v>
      </c>
      <c r="M27" s="30"/>
      <c r="N27" s="31">
        <f>IF(B23&gt;=1,IF(B23=1,Tarifs!E28,Tarifs!E27),0)</f>
        <v>0</v>
      </c>
    </row>
    <row r="28" spans="1:16" ht="12.75" customHeight="1">
      <c r="A28" s="24" t="s">
        <v>57</v>
      </c>
      <c r="D28" s="27"/>
      <c r="E28" s="27"/>
      <c r="F28" s="27"/>
      <c r="G28" s="27"/>
      <c r="H28" s="27"/>
      <c r="I28" s="27"/>
      <c r="J28" s="27"/>
      <c r="K28" s="27"/>
      <c r="L28" s="98"/>
      <c r="M28" s="5"/>
    </row>
    <row r="29" spans="1:16" ht="15" customHeight="1">
      <c r="A29" s="27"/>
      <c r="B29" s="196" t="e">
        <f t="shared" ref="B29:B31" si="5">#REF!</f>
        <v>#REF!</v>
      </c>
      <c r="C29" s="38"/>
      <c r="F29" s="20"/>
      <c r="G29" s="20"/>
      <c r="H29" s="20"/>
      <c r="I29" s="20"/>
      <c r="J29" s="20"/>
      <c r="K29" s="20"/>
      <c r="L29" s="80" t="s">
        <v>34</v>
      </c>
      <c r="M29" s="33"/>
      <c r="N29" s="34">
        <f>N23-N26</f>
        <v>0</v>
      </c>
    </row>
    <row r="30" spans="1:16" ht="14.25" customHeight="1">
      <c r="A30" s="3"/>
      <c r="B30" s="106" t="e">
        <f t="shared" si="5"/>
        <v>#REF!</v>
      </c>
      <c r="C30" s="7"/>
      <c r="F30" s="20"/>
      <c r="G30" s="20"/>
      <c r="H30" s="20"/>
      <c r="I30" s="20"/>
      <c r="J30" s="20"/>
      <c r="K30" s="20"/>
      <c r="L30" s="82" t="s">
        <v>35</v>
      </c>
      <c r="M30" s="22"/>
      <c r="N30" s="35"/>
    </row>
    <row r="31" spans="1:16" ht="14.25" customHeight="1">
      <c r="A31" s="3"/>
      <c r="B31" s="197" t="e">
        <f t="shared" si="5"/>
        <v>#REF!</v>
      </c>
      <c r="C31" s="7"/>
      <c r="F31" s="20"/>
      <c r="G31" s="20"/>
      <c r="H31" s="20"/>
      <c r="I31" s="20"/>
      <c r="J31" s="20"/>
      <c r="K31" s="20"/>
      <c r="L31" s="22"/>
      <c r="M31" s="22"/>
      <c r="N31" s="35"/>
    </row>
    <row r="32" spans="1:16" ht="12.75" customHeight="1">
      <c r="A32" s="3"/>
      <c r="F32" s="20"/>
      <c r="G32" s="20"/>
      <c r="H32" s="20"/>
      <c r="I32" s="20"/>
      <c r="J32" s="20"/>
      <c r="K32" s="20"/>
      <c r="L32" s="22"/>
      <c r="M32" s="22"/>
      <c r="N32" s="35"/>
    </row>
    <row r="33" spans="1:14" ht="12.75" customHeight="1">
      <c r="A33" s="107" t="s">
        <v>58</v>
      </c>
      <c r="M33" s="5"/>
    </row>
    <row r="34" spans="1:14" ht="12.75" customHeight="1">
      <c r="A34" s="108" t="s">
        <v>59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12.75" customHeight="1">
      <c r="A35" s="27"/>
      <c r="B35" s="4"/>
      <c r="C35" s="4"/>
      <c r="M35" s="5"/>
    </row>
    <row r="36" spans="1:14" ht="12.75" customHeight="1">
      <c r="A36" s="27"/>
      <c r="B36" s="4"/>
      <c r="C36" s="4"/>
      <c r="M36" s="5"/>
    </row>
    <row r="37" spans="1:14" ht="12.75" customHeight="1">
      <c r="A37" s="27"/>
      <c r="B37" s="4"/>
      <c r="C37" s="4"/>
      <c r="M37" s="5"/>
    </row>
    <row r="38" spans="1:14" ht="12.75" customHeight="1">
      <c r="A38" s="27"/>
      <c r="B38" s="4"/>
      <c r="C38" s="4"/>
      <c r="M38" s="5"/>
    </row>
    <row r="39" spans="1:14" ht="12.75" customHeight="1">
      <c r="A39" s="27"/>
      <c r="B39" s="4"/>
      <c r="C39" s="4"/>
      <c r="M39" s="5"/>
    </row>
    <row r="40" spans="1:14" ht="12.75" customHeight="1">
      <c r="A40" s="27"/>
      <c r="B40" s="4"/>
      <c r="C40" s="4"/>
      <c r="M40" s="5"/>
    </row>
    <row r="41" spans="1:14" ht="12.75" customHeight="1">
      <c r="A41" s="27"/>
      <c r="B41" s="4"/>
      <c r="C41" s="4"/>
      <c r="M41" s="5"/>
    </row>
    <row r="42" spans="1:14" ht="12.75" customHeight="1">
      <c r="A42" s="27"/>
      <c r="B42" s="4"/>
      <c r="C42" s="4"/>
      <c r="M42" s="5"/>
    </row>
    <row r="43" spans="1:14" ht="12.75" customHeight="1">
      <c r="A43" s="27"/>
      <c r="B43" s="4"/>
      <c r="C43" s="4"/>
      <c r="M43" s="5"/>
    </row>
    <row r="44" spans="1:14" ht="12.75" customHeight="1">
      <c r="A44" s="27"/>
      <c r="B44" s="4"/>
      <c r="C44" s="4"/>
      <c r="M44" s="5"/>
    </row>
    <row r="45" spans="1:14" ht="12.75" customHeight="1">
      <c r="A45" s="27"/>
      <c r="B45" s="4"/>
      <c r="C45" s="4"/>
      <c r="M45" s="5"/>
    </row>
    <row r="46" spans="1:14" ht="12.75" customHeight="1">
      <c r="A46" s="27"/>
      <c r="B46" s="4"/>
      <c r="C46" s="4"/>
      <c r="M46" s="5"/>
    </row>
    <row r="47" spans="1:14" ht="12.75" customHeight="1">
      <c r="A47" s="27"/>
      <c r="B47" s="4"/>
      <c r="C47" s="4"/>
      <c r="M47" s="5"/>
    </row>
    <row r="48" spans="1:14" ht="12.75" customHeight="1">
      <c r="A48" s="27"/>
      <c r="B48" s="4"/>
      <c r="C48" s="4"/>
      <c r="M48" s="5"/>
    </row>
    <row r="49" spans="1:13" ht="12.75" customHeight="1">
      <c r="A49" s="27"/>
      <c r="B49" s="4"/>
      <c r="C49" s="4"/>
      <c r="M49" s="5"/>
    </row>
    <row r="50" spans="1:13" ht="12.75" customHeight="1">
      <c r="A50" s="27"/>
      <c r="B50" s="4"/>
      <c r="C50" s="4"/>
      <c r="M50" s="5"/>
    </row>
    <row r="51" spans="1:13" ht="12.75" customHeight="1">
      <c r="A51" s="27"/>
      <c r="B51" s="4"/>
      <c r="C51" s="4"/>
      <c r="M51" s="5"/>
    </row>
    <row r="52" spans="1:13" ht="12.75" customHeight="1">
      <c r="A52" s="27"/>
      <c r="B52" s="4"/>
      <c r="C52" s="4"/>
      <c r="M52" s="5"/>
    </row>
    <row r="53" spans="1:13" ht="12.75" customHeight="1">
      <c r="A53" s="27"/>
      <c r="B53" s="4"/>
      <c r="C53" s="4"/>
      <c r="M53" s="5"/>
    </row>
    <row r="54" spans="1:13" ht="12.75" customHeight="1">
      <c r="A54" s="27"/>
      <c r="B54" s="4"/>
      <c r="C54" s="4"/>
      <c r="M54" s="5"/>
    </row>
    <row r="55" spans="1:13" ht="12.75" customHeight="1">
      <c r="A55" s="27"/>
      <c r="B55" s="4"/>
      <c r="C55" s="4"/>
      <c r="M55" s="5"/>
    </row>
    <row r="56" spans="1:13" ht="12.75" customHeight="1">
      <c r="A56" s="27"/>
      <c r="B56" s="4"/>
      <c r="C56" s="4"/>
      <c r="M56" s="5"/>
    </row>
    <row r="57" spans="1:13" ht="12.75" customHeight="1">
      <c r="A57" s="27"/>
      <c r="B57" s="4"/>
      <c r="C57" s="4"/>
      <c r="M57" s="5"/>
    </row>
    <row r="58" spans="1:13" ht="12.75" customHeight="1">
      <c r="A58" s="27"/>
      <c r="B58" s="4"/>
      <c r="C58" s="4"/>
      <c r="M58" s="5"/>
    </row>
    <row r="59" spans="1:13" ht="12.75" customHeight="1">
      <c r="A59" s="27"/>
      <c r="B59" s="4"/>
      <c r="C59" s="4"/>
      <c r="M59" s="5"/>
    </row>
    <row r="60" spans="1:13" ht="12.75" customHeight="1">
      <c r="A60" s="27"/>
      <c r="B60" s="4"/>
      <c r="C60" s="4"/>
      <c r="M60" s="5"/>
    </row>
    <row r="61" spans="1:13" ht="12.75" customHeight="1">
      <c r="A61" s="27"/>
      <c r="B61" s="4"/>
      <c r="C61" s="4"/>
      <c r="M61" s="5"/>
    </row>
    <row r="62" spans="1:13" ht="12.75" customHeight="1">
      <c r="A62" s="27"/>
      <c r="B62" s="4"/>
      <c r="C62" s="4"/>
      <c r="M62" s="5"/>
    </row>
    <row r="63" spans="1:13" ht="12.75" customHeight="1">
      <c r="A63" s="27"/>
      <c r="B63" s="4"/>
      <c r="C63" s="4"/>
      <c r="M63" s="5"/>
    </row>
    <row r="64" spans="1:13" ht="12.75" customHeight="1">
      <c r="A64" s="27"/>
      <c r="B64" s="4"/>
      <c r="C64" s="4"/>
      <c r="M64" s="5"/>
    </row>
    <row r="65" spans="1:13" ht="12.75" customHeight="1">
      <c r="A65" s="27"/>
      <c r="B65" s="4"/>
      <c r="C65" s="4"/>
      <c r="M65" s="5"/>
    </row>
    <row r="66" spans="1:13" ht="12.75" customHeight="1">
      <c r="A66" s="27"/>
      <c r="B66" s="4"/>
      <c r="C66" s="4"/>
      <c r="M66" s="5"/>
    </row>
    <row r="67" spans="1:13" ht="12.75" customHeight="1">
      <c r="A67" s="27"/>
      <c r="B67" s="4"/>
      <c r="C67" s="4"/>
      <c r="M67" s="5"/>
    </row>
    <row r="68" spans="1:13" ht="12.75" customHeight="1">
      <c r="A68" s="27"/>
      <c r="B68" s="4"/>
      <c r="C68" s="4"/>
      <c r="M68" s="5"/>
    </row>
    <row r="69" spans="1:13" ht="12.75" customHeight="1">
      <c r="A69" s="27"/>
      <c r="B69" s="4"/>
      <c r="C69" s="4"/>
      <c r="M69" s="5"/>
    </row>
    <row r="70" spans="1:13" ht="12.75" customHeight="1">
      <c r="A70" s="27"/>
      <c r="B70" s="4"/>
      <c r="C70" s="4"/>
      <c r="M70" s="5"/>
    </row>
    <row r="71" spans="1:13" ht="12.75" customHeight="1">
      <c r="A71" s="27"/>
      <c r="B71" s="4"/>
      <c r="C71" s="4"/>
      <c r="M71" s="5"/>
    </row>
    <row r="72" spans="1:13" ht="12.75" customHeight="1">
      <c r="A72" s="27"/>
      <c r="B72" s="4"/>
      <c r="C72" s="4"/>
      <c r="M72" s="5"/>
    </row>
    <row r="73" spans="1:13" ht="12.75" customHeight="1">
      <c r="A73" s="27"/>
      <c r="B73" s="4"/>
      <c r="C73" s="4"/>
      <c r="M73" s="5"/>
    </row>
    <row r="74" spans="1:13" ht="12.75" customHeight="1">
      <c r="A74" s="27"/>
      <c r="B74" s="4"/>
      <c r="C74" s="4"/>
      <c r="M74" s="5"/>
    </row>
    <row r="75" spans="1:13" ht="12.75" customHeight="1">
      <c r="A75" s="27"/>
      <c r="B75" s="4"/>
      <c r="C75" s="4"/>
      <c r="M75" s="5"/>
    </row>
    <row r="76" spans="1:13" ht="12.75" customHeight="1">
      <c r="A76" s="27"/>
      <c r="B76" s="4"/>
      <c r="C76" s="4"/>
      <c r="M76" s="5"/>
    </row>
    <row r="77" spans="1:13" ht="12.75" customHeight="1">
      <c r="A77" s="27"/>
      <c r="B77" s="4"/>
      <c r="C77" s="4"/>
      <c r="M77" s="5"/>
    </row>
    <row r="78" spans="1:13" ht="12.75" customHeight="1">
      <c r="A78" s="27"/>
      <c r="B78" s="4"/>
      <c r="C78" s="4"/>
      <c r="M78" s="5"/>
    </row>
    <row r="79" spans="1:13" ht="12.75" customHeight="1">
      <c r="A79" s="27"/>
      <c r="B79" s="4"/>
      <c r="C79" s="4"/>
      <c r="M79" s="5"/>
    </row>
    <row r="80" spans="1:13" ht="12.75" customHeight="1">
      <c r="A80" s="27"/>
      <c r="B80" s="4"/>
      <c r="C80" s="4"/>
      <c r="M80" s="5"/>
    </row>
    <row r="81" spans="1:13" ht="12.75" customHeight="1">
      <c r="A81" s="27"/>
      <c r="B81" s="4"/>
      <c r="C81" s="4"/>
      <c r="M81" s="5"/>
    </row>
    <row r="82" spans="1:13" ht="12.75" customHeight="1">
      <c r="A82" s="27"/>
      <c r="B82" s="4"/>
      <c r="C82" s="4"/>
      <c r="M82" s="5"/>
    </row>
    <row r="83" spans="1:13" ht="12.75" customHeight="1">
      <c r="A83" s="27"/>
      <c r="B83" s="4"/>
      <c r="C83" s="4"/>
      <c r="M83" s="5"/>
    </row>
    <row r="84" spans="1:13" ht="12.75" customHeight="1">
      <c r="A84" s="27"/>
      <c r="B84" s="4"/>
      <c r="C84" s="4"/>
      <c r="M84" s="5"/>
    </row>
    <row r="85" spans="1:13" ht="12.75" customHeight="1">
      <c r="A85" s="27"/>
      <c r="B85" s="4"/>
      <c r="C85" s="4"/>
      <c r="M85" s="5"/>
    </row>
    <row r="86" spans="1:13" ht="12.75" customHeight="1">
      <c r="A86" s="27"/>
      <c r="B86" s="4"/>
      <c r="C86" s="4"/>
      <c r="M86" s="5"/>
    </row>
    <row r="87" spans="1:13" ht="12.75" customHeight="1">
      <c r="A87" s="27"/>
      <c r="B87" s="4"/>
      <c r="C87" s="4"/>
      <c r="M87" s="5"/>
    </row>
    <row r="88" spans="1:13" ht="12.75" customHeight="1">
      <c r="A88" s="27"/>
      <c r="B88" s="4"/>
      <c r="C88" s="4"/>
      <c r="M88" s="5"/>
    </row>
    <row r="89" spans="1:13" ht="12.75" customHeight="1">
      <c r="A89" s="27"/>
      <c r="B89" s="4"/>
      <c r="C89" s="4"/>
      <c r="M89" s="5"/>
    </row>
    <row r="90" spans="1:13" ht="12.75" customHeight="1">
      <c r="A90" s="27"/>
      <c r="B90" s="4"/>
      <c r="C90" s="4"/>
      <c r="M90" s="5"/>
    </row>
    <row r="91" spans="1:13" ht="12.75" customHeight="1">
      <c r="A91" s="27"/>
      <c r="B91" s="4"/>
      <c r="C91" s="4"/>
      <c r="M91" s="5"/>
    </row>
    <row r="92" spans="1:13" ht="12.75" customHeight="1">
      <c r="A92" s="27"/>
      <c r="B92" s="4"/>
      <c r="C92" s="4"/>
      <c r="M92" s="5"/>
    </row>
    <row r="93" spans="1:13" ht="12.75" customHeight="1">
      <c r="A93" s="27"/>
      <c r="B93" s="4"/>
      <c r="C93" s="4"/>
      <c r="M93" s="5"/>
    </row>
    <row r="94" spans="1:13" ht="12.75" customHeight="1">
      <c r="A94" s="27"/>
      <c r="B94" s="4"/>
      <c r="C94" s="4"/>
      <c r="M94" s="5"/>
    </row>
    <row r="95" spans="1:13" ht="12.75" customHeight="1">
      <c r="A95" s="27"/>
      <c r="B95" s="4"/>
      <c r="C95" s="4"/>
      <c r="M95" s="5"/>
    </row>
    <row r="96" spans="1:13" ht="12.75" customHeight="1">
      <c r="A96" s="27"/>
      <c r="B96" s="4"/>
      <c r="C96" s="4"/>
      <c r="M96" s="5"/>
    </row>
    <row r="97" spans="1:13" ht="12.75" customHeight="1">
      <c r="A97" s="27"/>
      <c r="B97" s="4"/>
      <c r="C97" s="4"/>
      <c r="M97" s="5"/>
    </row>
    <row r="98" spans="1:13" ht="12.75" customHeight="1">
      <c r="A98" s="27"/>
      <c r="B98" s="4"/>
      <c r="C98" s="4"/>
      <c r="M98" s="5"/>
    </row>
    <row r="99" spans="1:13" ht="12.75" customHeight="1">
      <c r="A99" s="27"/>
      <c r="B99" s="4"/>
      <c r="C99" s="4"/>
      <c r="M99" s="5"/>
    </row>
    <row r="100" spans="1:13" ht="12.75" customHeight="1">
      <c r="A100" s="27"/>
      <c r="B100" s="4"/>
      <c r="C100" s="4"/>
      <c r="M100" s="5"/>
    </row>
    <row r="101" spans="1:13" ht="12.75" customHeight="1">
      <c r="A101" s="27"/>
      <c r="B101" s="4"/>
      <c r="C101" s="4"/>
      <c r="M101" s="5"/>
    </row>
    <row r="102" spans="1:13" ht="12.75" customHeight="1">
      <c r="A102" s="27"/>
      <c r="B102" s="4"/>
      <c r="C102" s="4"/>
      <c r="M102" s="5"/>
    </row>
    <row r="103" spans="1:13" ht="12.75" customHeight="1">
      <c r="A103" s="27"/>
      <c r="B103" s="4"/>
      <c r="C103" s="4"/>
      <c r="M103" s="5"/>
    </row>
    <row r="104" spans="1:13" ht="12.75" customHeight="1">
      <c r="A104" s="27"/>
      <c r="B104" s="4"/>
      <c r="C104" s="4"/>
      <c r="M104" s="5"/>
    </row>
    <row r="105" spans="1:13" ht="12.75" customHeight="1">
      <c r="A105" s="27"/>
      <c r="B105" s="4"/>
      <c r="C105" s="4"/>
      <c r="M105" s="5"/>
    </row>
    <row r="106" spans="1:13" ht="12.75" customHeight="1">
      <c r="A106" s="27"/>
      <c r="B106" s="4"/>
      <c r="C106" s="4"/>
      <c r="M106" s="5"/>
    </row>
    <row r="107" spans="1:13" ht="12.75" customHeight="1">
      <c r="A107" s="27"/>
      <c r="B107" s="4"/>
      <c r="C107" s="4"/>
      <c r="M107" s="5"/>
    </row>
    <row r="108" spans="1:13" ht="12.75" customHeight="1">
      <c r="A108" s="27"/>
      <c r="B108" s="4"/>
      <c r="C108" s="4"/>
      <c r="M108" s="5"/>
    </row>
    <row r="109" spans="1:13" ht="12.75" customHeight="1">
      <c r="A109" s="27"/>
      <c r="B109" s="4"/>
      <c r="C109" s="4"/>
      <c r="M109" s="5"/>
    </row>
    <row r="110" spans="1:13" ht="12.75" customHeight="1">
      <c r="A110" s="27"/>
      <c r="B110" s="4"/>
      <c r="C110" s="4"/>
      <c r="M110" s="5"/>
    </row>
    <row r="111" spans="1:13" ht="12.75" customHeight="1">
      <c r="A111" s="27"/>
      <c r="B111" s="4"/>
      <c r="C111" s="4"/>
      <c r="M111" s="5"/>
    </row>
    <row r="112" spans="1:13" ht="12.75" customHeight="1">
      <c r="A112" s="27"/>
      <c r="B112" s="4"/>
      <c r="C112" s="4"/>
      <c r="M112" s="5"/>
    </row>
    <row r="113" spans="1:13" ht="12.75" customHeight="1">
      <c r="A113" s="27"/>
      <c r="B113" s="4"/>
      <c r="C113" s="4"/>
      <c r="M113" s="5"/>
    </row>
    <row r="114" spans="1:13" ht="12.75" customHeight="1">
      <c r="A114" s="27"/>
      <c r="B114" s="4"/>
      <c r="C114" s="4"/>
      <c r="M114" s="5"/>
    </row>
    <row r="115" spans="1:13" ht="12.75" customHeight="1">
      <c r="A115" s="27"/>
      <c r="B115" s="4"/>
      <c r="C115" s="4"/>
      <c r="M115" s="5"/>
    </row>
    <row r="116" spans="1:13" ht="12.75" customHeight="1">
      <c r="A116" s="27"/>
      <c r="B116" s="4"/>
      <c r="C116" s="4"/>
      <c r="M116" s="5"/>
    </row>
    <row r="117" spans="1:13" ht="12.75" customHeight="1">
      <c r="A117" s="27"/>
      <c r="B117" s="4"/>
      <c r="C117" s="4"/>
      <c r="M117" s="5"/>
    </row>
    <row r="118" spans="1:13" ht="12.75" customHeight="1">
      <c r="A118" s="27"/>
      <c r="B118" s="4"/>
      <c r="C118" s="4"/>
      <c r="M118" s="5"/>
    </row>
    <row r="119" spans="1:13" ht="12.75" customHeight="1">
      <c r="A119" s="27"/>
      <c r="B119" s="4"/>
      <c r="C119" s="4"/>
      <c r="M119" s="5"/>
    </row>
    <row r="120" spans="1:13" ht="12.75" customHeight="1">
      <c r="A120" s="27"/>
      <c r="B120" s="4"/>
      <c r="C120" s="4"/>
      <c r="M120" s="5"/>
    </row>
    <row r="121" spans="1:13" ht="12.75" customHeight="1">
      <c r="A121" s="27"/>
      <c r="B121" s="4"/>
      <c r="C121" s="4"/>
      <c r="M121" s="5"/>
    </row>
    <row r="122" spans="1:13" ht="12.75" customHeight="1">
      <c r="A122" s="27"/>
      <c r="B122" s="4"/>
      <c r="C122" s="4"/>
      <c r="M122" s="5"/>
    </row>
    <row r="123" spans="1:13" ht="12.75" customHeight="1">
      <c r="A123" s="27"/>
      <c r="B123" s="4"/>
      <c r="C123" s="4"/>
      <c r="M123" s="5"/>
    </row>
    <row r="124" spans="1:13" ht="12.75" customHeight="1">
      <c r="A124" s="27"/>
      <c r="B124" s="4"/>
      <c r="C124" s="4"/>
      <c r="M124" s="5"/>
    </row>
    <row r="125" spans="1:13" ht="12.75" customHeight="1">
      <c r="A125" s="27"/>
      <c r="B125" s="4"/>
      <c r="C125" s="4"/>
      <c r="M125" s="5"/>
    </row>
    <row r="126" spans="1:13" ht="12.75" customHeight="1">
      <c r="A126" s="27"/>
      <c r="B126" s="4"/>
      <c r="C126" s="4"/>
      <c r="M126" s="5"/>
    </row>
    <row r="127" spans="1:13" ht="12.75" customHeight="1">
      <c r="A127" s="27"/>
      <c r="B127" s="4"/>
      <c r="C127" s="4"/>
      <c r="M127" s="5"/>
    </row>
    <row r="128" spans="1:13" ht="12.75" customHeight="1">
      <c r="A128" s="27"/>
      <c r="B128" s="4"/>
      <c r="C128" s="4"/>
      <c r="M128" s="5"/>
    </row>
    <row r="129" spans="1:13" ht="12.75" customHeight="1">
      <c r="A129" s="27"/>
      <c r="B129" s="4"/>
      <c r="C129" s="4"/>
      <c r="M129" s="5"/>
    </row>
    <row r="130" spans="1:13" ht="12.75" customHeight="1">
      <c r="A130" s="27"/>
      <c r="B130" s="4"/>
      <c r="C130" s="4"/>
      <c r="M130" s="5"/>
    </row>
    <row r="131" spans="1:13" ht="12.75" customHeight="1">
      <c r="A131" s="27"/>
      <c r="B131" s="4"/>
      <c r="C131" s="4"/>
      <c r="M131" s="5"/>
    </row>
    <row r="132" spans="1:13" ht="12.75" customHeight="1">
      <c r="A132" s="27"/>
      <c r="B132" s="4"/>
      <c r="C132" s="4"/>
      <c r="M132" s="5"/>
    </row>
    <row r="133" spans="1:13" ht="12.75" customHeight="1">
      <c r="A133" s="27"/>
      <c r="B133" s="4"/>
      <c r="C133" s="4"/>
      <c r="M133" s="5"/>
    </row>
    <row r="134" spans="1:13" ht="12.75" customHeight="1">
      <c r="A134" s="27"/>
      <c r="B134" s="4"/>
      <c r="C134" s="4"/>
      <c r="M134" s="5"/>
    </row>
    <row r="135" spans="1:13" ht="12.75" customHeight="1">
      <c r="A135" s="27"/>
      <c r="B135" s="4"/>
      <c r="C135" s="4"/>
      <c r="M135" s="5"/>
    </row>
    <row r="136" spans="1:13" ht="12.75" customHeight="1">
      <c r="A136" s="27"/>
      <c r="B136" s="4"/>
      <c r="C136" s="4"/>
      <c r="M136" s="5"/>
    </row>
    <row r="137" spans="1:13" ht="12.75" customHeight="1">
      <c r="A137" s="27"/>
      <c r="B137" s="4"/>
      <c r="C137" s="4"/>
      <c r="M137" s="5"/>
    </row>
    <row r="138" spans="1:13" ht="12.75" customHeight="1">
      <c r="A138" s="27"/>
      <c r="B138" s="4"/>
      <c r="C138" s="4"/>
      <c r="M138" s="5"/>
    </row>
    <row r="139" spans="1:13" ht="12.75" customHeight="1">
      <c r="A139" s="27"/>
      <c r="B139" s="4"/>
      <c r="C139" s="4"/>
      <c r="M139" s="5"/>
    </row>
    <row r="140" spans="1:13" ht="12.75" customHeight="1">
      <c r="A140" s="27"/>
      <c r="B140" s="4"/>
      <c r="C140" s="4"/>
      <c r="M140" s="5"/>
    </row>
    <row r="141" spans="1:13" ht="12.75" customHeight="1">
      <c r="A141" s="27"/>
      <c r="B141" s="4"/>
      <c r="C141" s="4"/>
      <c r="M141" s="5"/>
    </row>
    <row r="142" spans="1:13" ht="12.75" customHeight="1">
      <c r="A142" s="27"/>
      <c r="B142" s="4"/>
      <c r="C142" s="4"/>
      <c r="M142" s="5"/>
    </row>
    <row r="143" spans="1:13" ht="12.75" customHeight="1">
      <c r="A143" s="27"/>
      <c r="B143" s="4"/>
      <c r="C143" s="4"/>
      <c r="M143" s="5"/>
    </row>
    <row r="144" spans="1:13" ht="12.75" customHeight="1">
      <c r="A144" s="27"/>
      <c r="B144" s="4"/>
      <c r="C144" s="4"/>
      <c r="M144" s="5"/>
    </row>
    <row r="145" spans="1:13" ht="12.75" customHeight="1">
      <c r="A145" s="27"/>
      <c r="B145" s="4"/>
      <c r="C145" s="4"/>
      <c r="M145" s="5"/>
    </row>
    <row r="146" spans="1:13" ht="12.75" customHeight="1">
      <c r="A146" s="27"/>
      <c r="B146" s="4"/>
      <c r="C146" s="4"/>
      <c r="M146" s="5"/>
    </row>
    <row r="147" spans="1:13" ht="12.75" customHeight="1">
      <c r="A147" s="27"/>
      <c r="B147" s="4"/>
      <c r="C147" s="4"/>
      <c r="M147" s="5"/>
    </row>
    <row r="148" spans="1:13" ht="12.75" customHeight="1">
      <c r="A148" s="27"/>
      <c r="B148" s="4"/>
      <c r="C148" s="4"/>
      <c r="M148" s="5"/>
    </row>
    <row r="149" spans="1:13" ht="12.75" customHeight="1">
      <c r="A149" s="27"/>
      <c r="B149" s="4"/>
      <c r="C149" s="4"/>
      <c r="M149" s="5"/>
    </row>
    <row r="150" spans="1:13" ht="12.75" customHeight="1">
      <c r="A150" s="27"/>
      <c r="B150" s="4"/>
      <c r="C150" s="4"/>
      <c r="M150" s="5"/>
    </row>
    <row r="151" spans="1:13" ht="12.75" customHeight="1">
      <c r="A151" s="27"/>
      <c r="B151" s="4"/>
      <c r="C151" s="4"/>
      <c r="M151" s="5"/>
    </row>
    <row r="152" spans="1:13" ht="12.75" customHeight="1">
      <c r="A152" s="27"/>
      <c r="B152" s="4"/>
      <c r="C152" s="4"/>
      <c r="M152" s="5"/>
    </row>
    <row r="153" spans="1:13" ht="12.75" customHeight="1">
      <c r="A153" s="27"/>
      <c r="B153" s="4"/>
      <c r="C153" s="4"/>
      <c r="M153" s="5"/>
    </row>
    <row r="154" spans="1:13" ht="12.75" customHeight="1">
      <c r="A154" s="27"/>
      <c r="B154" s="4"/>
      <c r="C154" s="4"/>
      <c r="M154" s="5"/>
    </row>
    <row r="155" spans="1:13" ht="12.75" customHeight="1">
      <c r="A155" s="27"/>
      <c r="B155" s="4"/>
      <c r="C155" s="4"/>
      <c r="M155" s="5"/>
    </row>
    <row r="156" spans="1:13" ht="12.75" customHeight="1">
      <c r="A156" s="27"/>
      <c r="B156" s="4"/>
      <c r="C156" s="4"/>
      <c r="M156" s="5"/>
    </row>
    <row r="157" spans="1:13" ht="12.75" customHeight="1">
      <c r="A157" s="27"/>
      <c r="B157" s="4"/>
      <c r="C157" s="4"/>
      <c r="M157" s="5"/>
    </row>
    <row r="158" spans="1:13" ht="12.75" customHeight="1">
      <c r="A158" s="27"/>
      <c r="B158" s="4"/>
      <c r="C158" s="4"/>
      <c r="M158" s="5"/>
    </row>
    <row r="159" spans="1:13" ht="12.75" customHeight="1">
      <c r="A159" s="27"/>
      <c r="B159" s="4"/>
      <c r="C159" s="4"/>
      <c r="M159" s="5"/>
    </row>
    <row r="160" spans="1:13" ht="12.75" customHeight="1">
      <c r="A160" s="27"/>
      <c r="B160" s="4"/>
      <c r="C160" s="4"/>
      <c r="M160" s="5"/>
    </row>
    <row r="161" spans="1:13" ht="12.75" customHeight="1">
      <c r="A161" s="27"/>
      <c r="B161" s="4"/>
      <c r="C161" s="4"/>
      <c r="M161" s="5"/>
    </row>
    <row r="162" spans="1:13" ht="12.75" customHeight="1">
      <c r="A162" s="27"/>
      <c r="B162" s="4"/>
      <c r="C162" s="4"/>
      <c r="M162" s="5"/>
    </row>
    <row r="163" spans="1:13" ht="12.75" customHeight="1">
      <c r="A163" s="27"/>
      <c r="B163" s="4"/>
      <c r="C163" s="4"/>
      <c r="M163" s="5"/>
    </row>
    <row r="164" spans="1:13" ht="12.75" customHeight="1">
      <c r="A164" s="27"/>
      <c r="B164" s="4"/>
      <c r="C164" s="4"/>
      <c r="M164" s="5"/>
    </row>
    <row r="165" spans="1:13" ht="12.75" customHeight="1">
      <c r="A165" s="27"/>
      <c r="B165" s="4"/>
      <c r="C165" s="4"/>
      <c r="M165" s="5"/>
    </row>
    <row r="166" spans="1:13" ht="12.75" customHeight="1">
      <c r="A166" s="27"/>
      <c r="B166" s="4"/>
      <c r="C166" s="4"/>
      <c r="M166" s="5"/>
    </row>
    <row r="167" spans="1:13" ht="12.75" customHeight="1">
      <c r="A167" s="27"/>
      <c r="B167" s="4"/>
      <c r="C167" s="4"/>
      <c r="M167" s="5"/>
    </row>
    <row r="168" spans="1:13" ht="12.75" customHeight="1">
      <c r="A168" s="27"/>
      <c r="B168" s="4"/>
      <c r="C168" s="4"/>
      <c r="M168" s="5"/>
    </row>
    <row r="169" spans="1:13" ht="12.75" customHeight="1">
      <c r="A169" s="27"/>
      <c r="B169" s="4"/>
      <c r="C169" s="4"/>
      <c r="M169" s="5"/>
    </row>
    <row r="170" spans="1:13" ht="12.75" customHeight="1">
      <c r="A170" s="27"/>
      <c r="B170" s="4"/>
      <c r="C170" s="4"/>
      <c r="M170" s="5"/>
    </row>
    <row r="171" spans="1:13" ht="12.75" customHeight="1">
      <c r="A171" s="27"/>
      <c r="B171" s="4"/>
      <c r="C171" s="4"/>
      <c r="M171" s="5"/>
    </row>
    <row r="172" spans="1:13" ht="12.75" customHeight="1">
      <c r="A172" s="27"/>
      <c r="B172" s="4"/>
      <c r="C172" s="4"/>
      <c r="M172" s="5"/>
    </row>
    <row r="173" spans="1:13" ht="12.75" customHeight="1">
      <c r="A173" s="27"/>
      <c r="B173" s="4"/>
      <c r="C173" s="4"/>
      <c r="M173" s="5"/>
    </row>
    <row r="174" spans="1:13" ht="12.75" customHeight="1">
      <c r="A174" s="27"/>
      <c r="B174" s="4"/>
      <c r="C174" s="4"/>
      <c r="M174" s="5"/>
    </row>
    <row r="175" spans="1:13" ht="12.75" customHeight="1">
      <c r="A175" s="27"/>
      <c r="B175" s="4"/>
      <c r="C175" s="4"/>
      <c r="M175" s="5"/>
    </row>
    <row r="176" spans="1:13" ht="12.75" customHeight="1">
      <c r="A176" s="27"/>
      <c r="B176" s="4"/>
      <c r="C176" s="4"/>
      <c r="M176" s="5"/>
    </row>
    <row r="177" spans="1:13" ht="12.75" customHeight="1">
      <c r="A177" s="27"/>
      <c r="B177" s="4"/>
      <c r="C177" s="4"/>
      <c r="M177" s="5"/>
    </row>
    <row r="178" spans="1:13" ht="12.75" customHeight="1">
      <c r="A178" s="27"/>
      <c r="B178" s="4"/>
      <c r="C178" s="4"/>
      <c r="M178" s="5"/>
    </row>
    <row r="179" spans="1:13" ht="12.75" customHeight="1">
      <c r="A179" s="27"/>
      <c r="B179" s="4"/>
      <c r="C179" s="4"/>
      <c r="M179" s="5"/>
    </row>
    <row r="180" spans="1:13" ht="12.75" customHeight="1">
      <c r="A180" s="27"/>
      <c r="B180" s="4"/>
      <c r="C180" s="4"/>
      <c r="M180" s="5"/>
    </row>
    <row r="181" spans="1:13" ht="12.75" customHeight="1">
      <c r="A181" s="27"/>
      <c r="B181" s="4"/>
      <c r="C181" s="4"/>
      <c r="M181" s="5"/>
    </row>
    <row r="182" spans="1:13" ht="12.75" customHeight="1">
      <c r="A182" s="27"/>
      <c r="B182" s="4"/>
      <c r="C182" s="4"/>
      <c r="M182" s="5"/>
    </row>
    <row r="183" spans="1:13" ht="12.75" customHeight="1">
      <c r="A183" s="27"/>
      <c r="B183" s="4"/>
      <c r="C183" s="4"/>
      <c r="M183" s="5"/>
    </row>
    <row r="184" spans="1:13" ht="12.75" customHeight="1">
      <c r="A184" s="27"/>
      <c r="B184" s="4"/>
      <c r="C184" s="4"/>
      <c r="M184" s="5"/>
    </row>
    <row r="185" spans="1:13" ht="12.75" customHeight="1">
      <c r="A185" s="27"/>
      <c r="B185" s="4"/>
      <c r="C185" s="4"/>
      <c r="M185" s="5"/>
    </row>
    <row r="186" spans="1:13" ht="12.75" customHeight="1">
      <c r="A186" s="27"/>
      <c r="B186" s="4"/>
      <c r="C186" s="4"/>
      <c r="M186" s="5"/>
    </row>
    <row r="187" spans="1:13" ht="12.75" customHeight="1">
      <c r="A187" s="27"/>
      <c r="B187" s="4"/>
      <c r="C187" s="4"/>
      <c r="M187" s="5"/>
    </row>
    <row r="188" spans="1:13" ht="12.75" customHeight="1">
      <c r="A188" s="27"/>
      <c r="B188" s="4"/>
      <c r="C188" s="4"/>
      <c r="M188" s="5"/>
    </row>
    <row r="189" spans="1:13" ht="12.75" customHeight="1">
      <c r="A189" s="27"/>
      <c r="B189" s="4"/>
      <c r="C189" s="4"/>
      <c r="M189" s="5"/>
    </row>
    <row r="190" spans="1:13" ht="12.75" customHeight="1">
      <c r="A190" s="27"/>
      <c r="B190" s="4"/>
      <c r="C190" s="4"/>
      <c r="M190" s="5"/>
    </row>
    <row r="191" spans="1:13" ht="12.75" customHeight="1">
      <c r="A191" s="27"/>
      <c r="B191" s="4"/>
      <c r="C191" s="4"/>
      <c r="M191" s="5"/>
    </row>
    <row r="192" spans="1:13" ht="12.75" customHeight="1">
      <c r="A192" s="27"/>
      <c r="B192" s="4"/>
      <c r="C192" s="4"/>
      <c r="M192" s="5"/>
    </row>
    <row r="193" spans="1:13" ht="12.75" customHeight="1">
      <c r="A193" s="27"/>
      <c r="B193" s="4"/>
      <c r="C193" s="4"/>
      <c r="M193" s="5"/>
    </row>
    <row r="194" spans="1:13" ht="12.75" customHeight="1">
      <c r="A194" s="27"/>
      <c r="B194" s="4"/>
      <c r="C194" s="4"/>
      <c r="M194" s="5"/>
    </row>
    <row r="195" spans="1:13" ht="12.75" customHeight="1">
      <c r="A195" s="27"/>
      <c r="B195" s="4"/>
      <c r="C195" s="4"/>
      <c r="M195" s="5"/>
    </row>
    <row r="196" spans="1:13" ht="12.75" customHeight="1">
      <c r="A196" s="27"/>
      <c r="B196" s="4"/>
      <c r="C196" s="4"/>
      <c r="M196" s="5"/>
    </row>
    <row r="197" spans="1:13" ht="12.75" customHeight="1">
      <c r="A197" s="27"/>
      <c r="B197" s="4"/>
      <c r="C197" s="4"/>
      <c r="M197" s="5"/>
    </row>
    <row r="198" spans="1:13" ht="12.75" customHeight="1">
      <c r="A198" s="27"/>
      <c r="B198" s="4"/>
      <c r="C198" s="4"/>
      <c r="M198" s="5"/>
    </row>
    <row r="199" spans="1:13" ht="12.75" customHeight="1">
      <c r="A199" s="27"/>
      <c r="B199" s="4"/>
      <c r="C199" s="4"/>
      <c r="M199" s="5"/>
    </row>
    <row r="200" spans="1:13" ht="12.75" customHeight="1">
      <c r="A200" s="27"/>
      <c r="B200" s="4"/>
      <c r="C200" s="4"/>
      <c r="M200" s="5"/>
    </row>
    <row r="201" spans="1:13" ht="12.75" customHeight="1">
      <c r="A201" s="27"/>
      <c r="B201" s="4"/>
      <c r="C201" s="4"/>
      <c r="M201" s="5"/>
    </row>
    <row r="202" spans="1:13" ht="12.75" customHeight="1">
      <c r="A202" s="27"/>
      <c r="B202" s="4"/>
      <c r="C202" s="4"/>
      <c r="M202" s="5"/>
    </row>
    <row r="203" spans="1:13" ht="12.75" customHeight="1">
      <c r="A203" s="27"/>
      <c r="B203" s="4"/>
      <c r="C203" s="4"/>
      <c r="M203" s="5"/>
    </row>
    <row r="204" spans="1:13" ht="12.75" customHeight="1">
      <c r="A204" s="27"/>
      <c r="B204" s="4"/>
      <c r="C204" s="4"/>
      <c r="M204" s="5"/>
    </row>
    <row r="205" spans="1:13" ht="12.75" customHeight="1">
      <c r="A205" s="27"/>
      <c r="B205" s="4"/>
      <c r="C205" s="4"/>
      <c r="M205" s="5"/>
    </row>
    <row r="206" spans="1:13" ht="12.75" customHeight="1">
      <c r="A206" s="27"/>
      <c r="B206" s="4"/>
      <c r="C206" s="4"/>
      <c r="M206" s="5"/>
    </row>
    <row r="207" spans="1:13" ht="12.75" customHeight="1">
      <c r="A207" s="27"/>
      <c r="B207" s="4"/>
      <c r="C207" s="4"/>
      <c r="M207" s="5"/>
    </row>
    <row r="208" spans="1:13" ht="12.75" customHeight="1">
      <c r="A208" s="27"/>
      <c r="B208" s="4"/>
      <c r="C208" s="4"/>
      <c r="M208" s="5"/>
    </row>
    <row r="209" spans="1:13" ht="12.75" customHeight="1">
      <c r="A209" s="27"/>
      <c r="B209" s="4"/>
      <c r="C209" s="4"/>
      <c r="M209" s="5"/>
    </row>
    <row r="210" spans="1:13" ht="12.75" customHeight="1">
      <c r="A210" s="27"/>
      <c r="B210" s="4"/>
      <c r="C210" s="4"/>
      <c r="M210" s="5"/>
    </row>
    <row r="211" spans="1:13" ht="12.75" customHeight="1">
      <c r="A211" s="27"/>
      <c r="B211" s="4"/>
      <c r="C211" s="4"/>
      <c r="M211" s="5"/>
    </row>
    <row r="212" spans="1:13" ht="12.75" customHeight="1">
      <c r="A212" s="27"/>
      <c r="B212" s="4"/>
      <c r="C212" s="4"/>
      <c r="M212" s="5"/>
    </row>
    <row r="213" spans="1:13" ht="12.75" customHeight="1">
      <c r="A213" s="27"/>
      <c r="B213" s="4"/>
      <c r="C213" s="4"/>
      <c r="M213" s="5"/>
    </row>
    <row r="214" spans="1:13" ht="12.75" customHeight="1">
      <c r="A214" s="27"/>
      <c r="B214" s="4"/>
      <c r="C214" s="4"/>
      <c r="M214" s="5"/>
    </row>
    <row r="215" spans="1:13" ht="12.75" customHeight="1">
      <c r="A215" s="27"/>
      <c r="B215" s="4"/>
      <c r="C215" s="4"/>
      <c r="M215" s="5"/>
    </row>
    <row r="216" spans="1:13" ht="12.75" customHeight="1">
      <c r="A216" s="27"/>
      <c r="B216" s="4"/>
      <c r="C216" s="4"/>
      <c r="M216" s="5"/>
    </row>
    <row r="217" spans="1:13" ht="12.75" customHeight="1">
      <c r="A217" s="27"/>
      <c r="B217" s="4"/>
      <c r="C217" s="4"/>
      <c r="M217" s="5"/>
    </row>
    <row r="218" spans="1:13" ht="12.75" customHeight="1">
      <c r="A218" s="27"/>
      <c r="B218" s="4"/>
      <c r="C218" s="4"/>
      <c r="M218" s="5"/>
    </row>
    <row r="219" spans="1:13" ht="12.75" customHeight="1">
      <c r="A219" s="27"/>
      <c r="B219" s="4"/>
      <c r="C219" s="4"/>
      <c r="M219" s="5"/>
    </row>
    <row r="220" spans="1:13" ht="12.75" customHeight="1">
      <c r="A220" s="27"/>
      <c r="B220" s="4"/>
      <c r="C220" s="4"/>
      <c r="M220" s="5"/>
    </row>
    <row r="221" spans="1:13" ht="12.75" customHeight="1">
      <c r="A221" s="27"/>
      <c r="B221" s="4"/>
      <c r="C221" s="4"/>
      <c r="M221" s="5"/>
    </row>
    <row r="222" spans="1:13" ht="12.75" customHeight="1">
      <c r="A222" s="27"/>
      <c r="B222" s="4"/>
      <c r="C222" s="4"/>
      <c r="M222" s="5"/>
    </row>
    <row r="223" spans="1:13" ht="12.75" customHeight="1">
      <c r="A223" s="27"/>
      <c r="B223" s="4"/>
      <c r="C223" s="4"/>
      <c r="M223" s="5"/>
    </row>
    <row r="224" spans="1:13" ht="12.75" customHeight="1">
      <c r="A224" s="27"/>
      <c r="B224" s="4"/>
      <c r="C224" s="4"/>
      <c r="M224" s="5"/>
    </row>
    <row r="225" spans="1:13" ht="12.75" customHeight="1">
      <c r="A225" s="27"/>
      <c r="B225" s="4"/>
      <c r="C225" s="4"/>
      <c r="M225" s="5"/>
    </row>
    <row r="226" spans="1:13" ht="12.75" customHeight="1">
      <c r="A226" s="27"/>
      <c r="B226" s="4"/>
      <c r="C226" s="4"/>
      <c r="M226" s="5"/>
    </row>
    <row r="227" spans="1:13" ht="12.75" customHeight="1">
      <c r="A227" s="27"/>
      <c r="B227" s="4"/>
      <c r="C227" s="4"/>
      <c r="M227" s="5"/>
    </row>
    <row r="228" spans="1:13" ht="12.75" customHeight="1">
      <c r="A228" s="27"/>
      <c r="B228" s="4"/>
      <c r="C228" s="4"/>
      <c r="M228" s="5"/>
    </row>
    <row r="229" spans="1:13" ht="12.75" customHeight="1">
      <c r="A229" s="27"/>
      <c r="B229" s="4"/>
      <c r="C229" s="4"/>
      <c r="M229" s="5"/>
    </row>
    <row r="230" spans="1:13" ht="12.75" customHeight="1">
      <c r="A230" s="27"/>
      <c r="B230" s="4"/>
      <c r="C230" s="4"/>
      <c r="M230" s="5"/>
    </row>
    <row r="231" spans="1:13" ht="12.75" customHeight="1">
      <c r="A231" s="27"/>
      <c r="B231" s="4"/>
      <c r="C231" s="4"/>
      <c r="M231" s="5"/>
    </row>
    <row r="232" spans="1:13" ht="12.75" customHeight="1">
      <c r="A232" s="27"/>
      <c r="B232" s="4"/>
      <c r="C232" s="4"/>
      <c r="M232" s="5"/>
    </row>
    <row r="233" spans="1:13" ht="12.75" customHeight="1">
      <c r="A233" s="27"/>
      <c r="B233" s="4"/>
      <c r="C233" s="4"/>
      <c r="M233" s="5"/>
    </row>
    <row r="234" spans="1:13" ht="12.75" customHeight="1">
      <c r="A234" s="27"/>
      <c r="B234" s="4"/>
      <c r="C234" s="4"/>
      <c r="M234" s="5"/>
    </row>
    <row r="235" spans="1:13" ht="12.75" customHeight="1">
      <c r="A235" s="27"/>
      <c r="B235" s="4"/>
      <c r="C235" s="4"/>
      <c r="M235" s="5"/>
    </row>
    <row r="236" spans="1:13" ht="12.75" customHeight="1">
      <c r="A236" s="27"/>
      <c r="B236" s="4"/>
      <c r="C236" s="4"/>
      <c r="M236" s="5"/>
    </row>
    <row r="237" spans="1:13" ht="12.75" customHeight="1">
      <c r="A237" s="27"/>
      <c r="B237" s="4"/>
      <c r="C237" s="4"/>
      <c r="M237" s="5"/>
    </row>
    <row r="238" spans="1:13" ht="12.75" customHeight="1">
      <c r="A238" s="27"/>
      <c r="B238" s="4"/>
      <c r="C238" s="4"/>
      <c r="M238" s="5"/>
    </row>
    <row r="239" spans="1:13" ht="12.75" customHeight="1">
      <c r="A239" s="27"/>
      <c r="B239" s="4"/>
      <c r="C239" s="4"/>
      <c r="M239" s="5"/>
    </row>
    <row r="240" spans="1:13" ht="12.75" customHeight="1">
      <c r="A240" s="27"/>
      <c r="B240" s="4"/>
      <c r="C240" s="4"/>
      <c r="M240" s="5"/>
    </row>
    <row r="241" spans="1:13" ht="12.75" customHeight="1">
      <c r="A241" s="27"/>
      <c r="B241" s="4"/>
      <c r="C241" s="4"/>
      <c r="M241" s="5"/>
    </row>
    <row r="242" spans="1:13" ht="12.75" customHeight="1">
      <c r="A242" s="27"/>
      <c r="B242" s="4"/>
      <c r="C242" s="4"/>
      <c r="M242" s="5"/>
    </row>
    <row r="243" spans="1:13" ht="12.75" customHeight="1">
      <c r="A243" s="27"/>
      <c r="B243" s="4"/>
      <c r="C243" s="4"/>
      <c r="M243" s="5"/>
    </row>
    <row r="244" spans="1:13" ht="12.75" customHeight="1">
      <c r="A244" s="27"/>
      <c r="B244" s="4"/>
      <c r="C244" s="4"/>
      <c r="M244" s="5"/>
    </row>
    <row r="245" spans="1:13" ht="12.75" customHeight="1">
      <c r="A245" s="27"/>
      <c r="B245" s="4"/>
      <c r="C245" s="4"/>
      <c r="M245" s="5"/>
    </row>
    <row r="246" spans="1:13" ht="12.75" customHeight="1">
      <c r="A246" s="27"/>
      <c r="B246" s="4"/>
      <c r="C246" s="4"/>
      <c r="M246" s="5"/>
    </row>
    <row r="247" spans="1:13" ht="12.75" customHeight="1">
      <c r="A247" s="27"/>
      <c r="B247" s="4"/>
      <c r="C247" s="4"/>
      <c r="M247" s="5"/>
    </row>
    <row r="248" spans="1:13" ht="12.75" customHeight="1">
      <c r="A248" s="27"/>
      <c r="B248" s="4"/>
      <c r="C248" s="4"/>
      <c r="M248" s="5"/>
    </row>
    <row r="249" spans="1:13" ht="12.75" customHeight="1">
      <c r="A249" s="27"/>
      <c r="B249" s="4"/>
      <c r="C249" s="4"/>
      <c r="M249" s="5"/>
    </row>
    <row r="250" spans="1:13" ht="12.75" customHeight="1">
      <c r="A250" s="27"/>
      <c r="B250" s="4"/>
      <c r="C250" s="4"/>
      <c r="M250" s="5"/>
    </row>
    <row r="251" spans="1:13" ht="12.75" customHeight="1">
      <c r="A251" s="27"/>
      <c r="B251" s="4"/>
      <c r="C251" s="4"/>
      <c r="M251" s="5"/>
    </row>
    <row r="252" spans="1:13" ht="12.75" customHeight="1">
      <c r="A252" s="27"/>
      <c r="B252" s="4"/>
      <c r="C252" s="4"/>
      <c r="M252" s="5"/>
    </row>
    <row r="253" spans="1:13" ht="12.75" customHeight="1">
      <c r="A253" s="27"/>
      <c r="B253" s="4"/>
      <c r="C253" s="4"/>
      <c r="M253" s="5"/>
    </row>
    <row r="254" spans="1:13" ht="12.75" customHeight="1">
      <c r="A254" s="27"/>
      <c r="B254" s="4"/>
      <c r="C254" s="4"/>
      <c r="M254" s="5"/>
    </row>
    <row r="255" spans="1:13" ht="12.75" customHeight="1">
      <c r="A255" s="27"/>
      <c r="B255" s="4"/>
      <c r="C255" s="4"/>
      <c r="M255" s="5"/>
    </row>
    <row r="256" spans="1:13" ht="12.75" customHeight="1">
      <c r="A256" s="27"/>
      <c r="B256" s="4"/>
      <c r="C256" s="4"/>
      <c r="M256" s="5"/>
    </row>
    <row r="257" spans="1:13" ht="12.75" customHeight="1">
      <c r="A257" s="27"/>
      <c r="B257" s="4"/>
      <c r="C257" s="4"/>
      <c r="M257" s="5"/>
    </row>
    <row r="258" spans="1:13" ht="12.75" customHeight="1">
      <c r="A258" s="27"/>
      <c r="B258" s="4"/>
      <c r="C258" s="4"/>
      <c r="M258" s="5"/>
    </row>
    <row r="259" spans="1:13" ht="12.75" customHeight="1">
      <c r="A259" s="27"/>
      <c r="B259" s="4"/>
      <c r="C259" s="4"/>
      <c r="M259" s="5"/>
    </row>
    <row r="260" spans="1:13" ht="12.75" customHeight="1">
      <c r="A260" s="27"/>
      <c r="B260" s="4"/>
      <c r="C260" s="4"/>
      <c r="M260" s="5"/>
    </row>
    <row r="261" spans="1:13" ht="12.75" customHeight="1">
      <c r="A261" s="27"/>
      <c r="B261" s="4"/>
      <c r="C261" s="4"/>
      <c r="M261" s="5"/>
    </row>
    <row r="262" spans="1:13" ht="12.75" customHeight="1">
      <c r="A262" s="27"/>
      <c r="B262" s="4"/>
      <c r="C262" s="4"/>
      <c r="M262" s="5"/>
    </row>
    <row r="263" spans="1:13" ht="12.75" customHeight="1">
      <c r="A263" s="27"/>
      <c r="B263" s="4"/>
      <c r="C263" s="4"/>
      <c r="M263" s="5"/>
    </row>
    <row r="264" spans="1:13" ht="12.75" customHeight="1">
      <c r="A264" s="27"/>
      <c r="B264" s="4"/>
      <c r="C264" s="4"/>
      <c r="M264" s="5"/>
    </row>
    <row r="265" spans="1:13" ht="12.75" customHeight="1">
      <c r="A265" s="27"/>
      <c r="B265" s="4"/>
      <c r="C265" s="4"/>
      <c r="M265" s="5"/>
    </row>
    <row r="266" spans="1:13" ht="12.75" customHeight="1">
      <c r="A266" s="27"/>
      <c r="B266" s="4"/>
      <c r="C266" s="4"/>
      <c r="M266" s="5"/>
    </row>
    <row r="267" spans="1:13" ht="12.75" customHeight="1">
      <c r="A267" s="27"/>
      <c r="B267" s="4"/>
      <c r="C267" s="4"/>
      <c r="M267" s="5"/>
    </row>
    <row r="268" spans="1:13" ht="12.75" customHeight="1">
      <c r="A268" s="27"/>
      <c r="B268" s="4"/>
      <c r="C268" s="4"/>
      <c r="M268" s="5"/>
    </row>
    <row r="269" spans="1:13" ht="12.75" customHeight="1">
      <c r="A269" s="27"/>
      <c r="B269" s="4"/>
      <c r="C269" s="4"/>
      <c r="M269" s="5"/>
    </row>
    <row r="270" spans="1:13" ht="12.75" customHeight="1">
      <c r="A270" s="27"/>
      <c r="B270" s="4"/>
      <c r="C270" s="4"/>
      <c r="M270" s="5"/>
    </row>
    <row r="271" spans="1:13" ht="12.75" customHeight="1">
      <c r="A271" s="27"/>
      <c r="B271" s="4"/>
      <c r="C271" s="4"/>
      <c r="M271" s="5"/>
    </row>
    <row r="272" spans="1:13" ht="12.75" customHeight="1">
      <c r="A272" s="27"/>
      <c r="B272" s="4"/>
      <c r="C272" s="4"/>
      <c r="M272" s="5"/>
    </row>
    <row r="273" spans="1:13" ht="12.75" customHeight="1">
      <c r="A273" s="27"/>
      <c r="B273" s="4"/>
      <c r="C273" s="4"/>
      <c r="M273" s="5"/>
    </row>
    <row r="274" spans="1:13" ht="12.75" customHeight="1">
      <c r="A274" s="27"/>
      <c r="B274" s="4"/>
      <c r="C274" s="4"/>
      <c r="M274" s="5"/>
    </row>
    <row r="275" spans="1:13" ht="12.75" customHeight="1">
      <c r="A275" s="27"/>
      <c r="B275" s="4"/>
      <c r="C275" s="4"/>
      <c r="M275" s="5"/>
    </row>
    <row r="276" spans="1:13" ht="12.75" customHeight="1">
      <c r="A276" s="27"/>
      <c r="B276" s="4"/>
      <c r="C276" s="4"/>
      <c r="M276" s="5"/>
    </row>
    <row r="277" spans="1:13" ht="12.75" customHeight="1">
      <c r="A277" s="27"/>
      <c r="B277" s="4"/>
      <c r="C277" s="4"/>
      <c r="M277" s="5"/>
    </row>
    <row r="278" spans="1:13" ht="12.75" customHeight="1">
      <c r="A278" s="27"/>
      <c r="B278" s="4"/>
      <c r="C278" s="4"/>
      <c r="M278" s="5"/>
    </row>
    <row r="279" spans="1:13" ht="12.75" customHeight="1">
      <c r="A279" s="27"/>
      <c r="B279" s="4"/>
      <c r="C279" s="4"/>
      <c r="M279" s="5"/>
    </row>
    <row r="280" spans="1:13" ht="12.75" customHeight="1">
      <c r="A280" s="27"/>
      <c r="B280" s="4"/>
      <c r="C280" s="4"/>
      <c r="M280" s="5"/>
    </row>
    <row r="281" spans="1:13" ht="12.75" customHeight="1">
      <c r="A281" s="27"/>
      <c r="B281" s="4"/>
      <c r="C281" s="4"/>
      <c r="M281" s="5"/>
    </row>
    <row r="282" spans="1:13" ht="12.75" customHeight="1">
      <c r="A282" s="27"/>
      <c r="B282" s="4"/>
      <c r="C282" s="4"/>
      <c r="M282" s="5"/>
    </row>
    <row r="283" spans="1:13" ht="12.75" customHeight="1">
      <c r="A283" s="27"/>
      <c r="B283" s="4"/>
      <c r="C283" s="4"/>
      <c r="M283" s="5"/>
    </row>
    <row r="284" spans="1:13" ht="12.75" customHeight="1">
      <c r="A284" s="27"/>
      <c r="B284" s="4"/>
      <c r="C284" s="4"/>
      <c r="M284" s="5"/>
    </row>
    <row r="285" spans="1:13" ht="12.75" customHeight="1">
      <c r="A285" s="27"/>
      <c r="B285" s="4"/>
      <c r="C285" s="4"/>
      <c r="M285" s="5"/>
    </row>
    <row r="286" spans="1:13" ht="12.75" customHeight="1">
      <c r="A286" s="27"/>
      <c r="B286" s="4"/>
      <c r="C286" s="4"/>
      <c r="M286" s="5"/>
    </row>
    <row r="287" spans="1:13" ht="12.75" customHeight="1">
      <c r="A287" s="27"/>
      <c r="B287" s="4"/>
      <c r="C287" s="4"/>
      <c r="M287" s="5"/>
    </row>
    <row r="288" spans="1:13" ht="12.75" customHeight="1">
      <c r="A288" s="27"/>
      <c r="B288" s="4"/>
      <c r="C288" s="4"/>
      <c r="M288" s="5"/>
    </row>
    <row r="289" spans="1:13" ht="12.75" customHeight="1">
      <c r="A289" s="27"/>
      <c r="B289" s="4"/>
      <c r="C289" s="4"/>
      <c r="M289" s="5"/>
    </row>
    <row r="290" spans="1:13" ht="12.75" customHeight="1">
      <c r="A290" s="27"/>
      <c r="B290" s="4"/>
      <c r="C290" s="4"/>
      <c r="M290" s="5"/>
    </row>
    <row r="291" spans="1:13" ht="12.75" customHeight="1">
      <c r="A291" s="27"/>
      <c r="B291" s="4"/>
      <c r="C291" s="4"/>
      <c r="M291" s="5"/>
    </row>
    <row r="292" spans="1:13" ht="12.75" customHeight="1">
      <c r="A292" s="27"/>
      <c r="B292" s="4"/>
      <c r="C292" s="4"/>
      <c r="M292" s="5"/>
    </row>
    <row r="293" spans="1:13" ht="12.75" customHeight="1">
      <c r="A293" s="27"/>
      <c r="B293" s="4"/>
      <c r="C293" s="4"/>
      <c r="M293" s="5"/>
    </row>
    <row r="294" spans="1:13" ht="12.75" customHeight="1">
      <c r="A294" s="27"/>
      <c r="B294" s="4"/>
      <c r="C294" s="4"/>
      <c r="M294" s="5"/>
    </row>
    <row r="295" spans="1:13" ht="12.75" customHeight="1">
      <c r="A295" s="27"/>
      <c r="B295" s="4"/>
      <c r="C295" s="4"/>
      <c r="M295" s="5"/>
    </row>
    <row r="296" spans="1:13" ht="12.75" customHeight="1">
      <c r="A296" s="27"/>
      <c r="B296" s="4"/>
      <c r="C296" s="4"/>
      <c r="M296" s="5"/>
    </row>
    <row r="297" spans="1:13" ht="12.75" customHeight="1">
      <c r="A297" s="27"/>
      <c r="B297" s="4"/>
      <c r="C297" s="4"/>
      <c r="M297" s="5"/>
    </row>
    <row r="298" spans="1:13" ht="12.75" customHeight="1">
      <c r="A298" s="27"/>
      <c r="B298" s="4"/>
      <c r="C298" s="4"/>
      <c r="M298" s="5"/>
    </row>
    <row r="299" spans="1:13" ht="12.75" customHeight="1">
      <c r="A299" s="27"/>
      <c r="B299" s="4"/>
      <c r="C299" s="4"/>
      <c r="M299" s="5"/>
    </row>
    <row r="300" spans="1:13" ht="12.75" customHeight="1">
      <c r="A300" s="27"/>
      <c r="B300" s="4"/>
      <c r="C300" s="4"/>
      <c r="M300" s="5"/>
    </row>
    <row r="301" spans="1:13" ht="12.75" customHeight="1">
      <c r="A301" s="27"/>
      <c r="B301" s="4"/>
      <c r="C301" s="4"/>
      <c r="M301" s="5"/>
    </row>
    <row r="302" spans="1:13" ht="12.75" customHeight="1">
      <c r="A302" s="27"/>
      <c r="B302" s="4"/>
      <c r="C302" s="4"/>
      <c r="M302" s="5"/>
    </row>
    <row r="303" spans="1:13" ht="12.75" customHeight="1">
      <c r="A303" s="27"/>
      <c r="B303" s="4"/>
      <c r="C303" s="4"/>
      <c r="M303" s="5"/>
    </row>
    <row r="304" spans="1:13" ht="12.75" customHeight="1">
      <c r="A304" s="27"/>
      <c r="B304" s="4"/>
      <c r="C304" s="4"/>
      <c r="M304" s="5"/>
    </row>
    <row r="305" spans="1:13" ht="12.75" customHeight="1">
      <c r="A305" s="27"/>
      <c r="B305" s="4"/>
      <c r="C305" s="4"/>
      <c r="M305" s="5"/>
    </row>
    <row r="306" spans="1:13" ht="12.75" customHeight="1">
      <c r="A306" s="27"/>
      <c r="B306" s="4"/>
      <c r="C306" s="4"/>
      <c r="M306" s="5"/>
    </row>
    <row r="307" spans="1:13" ht="12.75" customHeight="1">
      <c r="A307" s="27"/>
      <c r="B307" s="4"/>
      <c r="C307" s="4"/>
      <c r="M307" s="5"/>
    </row>
    <row r="308" spans="1:13" ht="12.75" customHeight="1">
      <c r="A308" s="27"/>
      <c r="B308" s="4"/>
      <c r="C308" s="4"/>
      <c r="M308" s="5"/>
    </row>
    <row r="309" spans="1:13" ht="12.75" customHeight="1">
      <c r="A309" s="27"/>
      <c r="B309" s="4"/>
      <c r="C309" s="4"/>
      <c r="M309" s="5"/>
    </row>
    <row r="310" spans="1:13" ht="12.75" customHeight="1">
      <c r="A310" s="27"/>
      <c r="B310" s="4"/>
      <c r="C310" s="4"/>
      <c r="M310" s="5"/>
    </row>
    <row r="311" spans="1:13" ht="12.75" customHeight="1">
      <c r="A311" s="27"/>
      <c r="B311" s="4"/>
      <c r="C311" s="4"/>
      <c r="M311" s="5"/>
    </row>
    <row r="312" spans="1:13" ht="12.75" customHeight="1">
      <c r="A312" s="27"/>
      <c r="B312" s="4"/>
      <c r="C312" s="4"/>
      <c r="M312" s="5"/>
    </row>
    <row r="313" spans="1:13" ht="12.75" customHeight="1">
      <c r="A313" s="27"/>
      <c r="B313" s="4"/>
      <c r="C313" s="4"/>
      <c r="M313" s="5"/>
    </row>
    <row r="314" spans="1:13" ht="12.75" customHeight="1">
      <c r="A314" s="27"/>
      <c r="B314" s="4"/>
      <c r="C314" s="4"/>
      <c r="M314" s="5"/>
    </row>
    <row r="315" spans="1:13" ht="12.75" customHeight="1">
      <c r="A315" s="27"/>
      <c r="B315" s="4"/>
      <c r="C315" s="4"/>
      <c r="M315" s="5"/>
    </row>
    <row r="316" spans="1:13" ht="12.75" customHeight="1">
      <c r="A316" s="27"/>
      <c r="B316" s="4"/>
      <c r="C316" s="4"/>
      <c r="M316" s="5"/>
    </row>
    <row r="317" spans="1:13" ht="12.75" customHeight="1">
      <c r="A317" s="27"/>
      <c r="B317" s="4"/>
      <c r="C317" s="4"/>
      <c r="M317" s="5"/>
    </row>
    <row r="318" spans="1:13" ht="12.75" customHeight="1">
      <c r="A318" s="27"/>
      <c r="B318" s="4"/>
      <c r="C318" s="4"/>
      <c r="M318" s="5"/>
    </row>
    <row r="319" spans="1:13" ht="12.75" customHeight="1">
      <c r="A319" s="27"/>
      <c r="B319" s="4"/>
      <c r="C319" s="4"/>
      <c r="M319" s="5"/>
    </row>
    <row r="320" spans="1:13" ht="12.75" customHeight="1">
      <c r="A320" s="27"/>
      <c r="B320" s="4"/>
      <c r="C320" s="4"/>
      <c r="M320" s="5"/>
    </row>
    <row r="321" spans="1:13" ht="12.75" customHeight="1">
      <c r="A321" s="27"/>
      <c r="B321" s="4"/>
      <c r="C321" s="4"/>
      <c r="M321" s="5"/>
    </row>
    <row r="322" spans="1:13" ht="12.75" customHeight="1">
      <c r="A322" s="27"/>
      <c r="B322" s="4"/>
      <c r="C322" s="4"/>
      <c r="M322" s="5"/>
    </row>
    <row r="323" spans="1:13" ht="12.75" customHeight="1">
      <c r="A323" s="27"/>
      <c r="B323" s="4"/>
      <c r="C323" s="4"/>
      <c r="M323" s="5"/>
    </row>
    <row r="324" spans="1:13" ht="12.75" customHeight="1">
      <c r="A324" s="27"/>
      <c r="B324" s="4"/>
      <c r="C324" s="4"/>
      <c r="M324" s="5"/>
    </row>
    <row r="325" spans="1:13" ht="12.75" customHeight="1">
      <c r="A325" s="27"/>
      <c r="B325" s="4"/>
      <c r="C325" s="4"/>
      <c r="M325" s="5"/>
    </row>
    <row r="326" spans="1:13" ht="12.75" customHeight="1">
      <c r="A326" s="27"/>
      <c r="B326" s="4"/>
      <c r="C326" s="4"/>
      <c r="M326" s="5"/>
    </row>
    <row r="327" spans="1:13" ht="12.75" customHeight="1">
      <c r="A327" s="27"/>
      <c r="B327" s="4"/>
      <c r="C327" s="4"/>
      <c r="M327" s="5"/>
    </row>
    <row r="328" spans="1:13" ht="12.75" customHeight="1">
      <c r="A328" s="27"/>
      <c r="B328" s="4"/>
      <c r="C328" s="4"/>
      <c r="M328" s="5"/>
    </row>
    <row r="329" spans="1:13" ht="12.75" customHeight="1">
      <c r="A329" s="27"/>
      <c r="B329" s="4"/>
      <c r="C329" s="4"/>
      <c r="M329" s="5"/>
    </row>
    <row r="330" spans="1:13" ht="12.75" customHeight="1">
      <c r="A330" s="27"/>
      <c r="B330" s="4"/>
      <c r="C330" s="4"/>
      <c r="M330" s="5"/>
    </row>
    <row r="331" spans="1:13" ht="12.75" customHeight="1">
      <c r="A331" s="27"/>
      <c r="B331" s="4"/>
      <c r="C331" s="4"/>
      <c r="M331" s="5"/>
    </row>
    <row r="332" spans="1:13" ht="12.75" customHeight="1">
      <c r="A332" s="27"/>
      <c r="B332" s="4"/>
      <c r="C332" s="4"/>
      <c r="M332" s="5"/>
    </row>
    <row r="333" spans="1:13" ht="12.75" customHeight="1">
      <c r="A333" s="27"/>
      <c r="B333" s="4"/>
      <c r="C333" s="4"/>
      <c r="M333" s="5"/>
    </row>
    <row r="334" spans="1:13" ht="12.75" customHeight="1">
      <c r="A334" s="27"/>
      <c r="B334" s="4"/>
      <c r="C334" s="4"/>
      <c r="M334" s="5"/>
    </row>
    <row r="335" spans="1:13" ht="12.75" customHeight="1">
      <c r="A335" s="27"/>
      <c r="B335" s="4"/>
      <c r="C335" s="4"/>
      <c r="M335" s="5"/>
    </row>
    <row r="336" spans="1:13" ht="12.75" customHeight="1">
      <c r="A336" s="27"/>
      <c r="B336" s="4"/>
      <c r="C336" s="4"/>
      <c r="M336" s="5"/>
    </row>
    <row r="337" spans="1:13" ht="12.75" customHeight="1">
      <c r="A337" s="27"/>
      <c r="B337" s="4"/>
      <c r="C337" s="4"/>
      <c r="M337" s="5"/>
    </row>
    <row r="338" spans="1:13" ht="12.75" customHeight="1">
      <c r="A338" s="27"/>
      <c r="B338" s="4"/>
      <c r="C338" s="4"/>
      <c r="M338" s="5"/>
    </row>
    <row r="339" spans="1:13" ht="12.75" customHeight="1">
      <c r="A339" s="27"/>
      <c r="B339" s="4"/>
      <c r="C339" s="4"/>
      <c r="M339" s="5"/>
    </row>
    <row r="340" spans="1:13" ht="12.75" customHeight="1">
      <c r="A340" s="27"/>
      <c r="B340" s="4"/>
      <c r="C340" s="4"/>
      <c r="M340" s="5"/>
    </row>
    <row r="341" spans="1:13" ht="12.75" customHeight="1">
      <c r="A341" s="27"/>
      <c r="B341" s="4"/>
      <c r="C341" s="4"/>
      <c r="M341" s="5"/>
    </row>
    <row r="342" spans="1:13" ht="12.75" customHeight="1">
      <c r="A342" s="27"/>
      <c r="B342" s="4"/>
      <c r="C342" s="4"/>
      <c r="M342" s="5"/>
    </row>
    <row r="343" spans="1:13" ht="12.75" customHeight="1">
      <c r="A343" s="27"/>
      <c r="B343" s="4"/>
      <c r="C343" s="4"/>
      <c r="M343" s="5"/>
    </row>
    <row r="344" spans="1:13" ht="12.75" customHeight="1">
      <c r="A344" s="27"/>
      <c r="B344" s="4"/>
      <c r="C344" s="4"/>
      <c r="M344" s="5"/>
    </row>
    <row r="345" spans="1:13" ht="12.75" customHeight="1">
      <c r="A345" s="27"/>
      <c r="B345" s="4"/>
      <c r="C345" s="4"/>
      <c r="M345" s="5"/>
    </row>
    <row r="346" spans="1:13" ht="12.75" customHeight="1">
      <c r="A346" s="27"/>
      <c r="B346" s="4"/>
      <c r="C346" s="4"/>
      <c r="M346" s="5"/>
    </row>
    <row r="347" spans="1:13" ht="12.75" customHeight="1">
      <c r="A347" s="27"/>
      <c r="B347" s="4"/>
      <c r="C347" s="4"/>
      <c r="M347" s="5"/>
    </row>
    <row r="348" spans="1:13" ht="12.75" customHeight="1">
      <c r="A348" s="27"/>
      <c r="B348" s="4"/>
      <c r="C348" s="4"/>
      <c r="M348" s="5"/>
    </row>
    <row r="349" spans="1:13" ht="12.75" customHeight="1">
      <c r="A349" s="27"/>
      <c r="B349" s="4"/>
      <c r="C349" s="4"/>
      <c r="M349" s="5"/>
    </row>
    <row r="350" spans="1:13" ht="12.75" customHeight="1">
      <c r="A350" s="27"/>
      <c r="B350" s="4"/>
      <c r="C350" s="4"/>
      <c r="M350" s="5"/>
    </row>
    <row r="351" spans="1:13" ht="12.75" customHeight="1">
      <c r="A351" s="27"/>
      <c r="B351" s="4"/>
      <c r="C351" s="4"/>
      <c r="M351" s="5"/>
    </row>
    <row r="352" spans="1:13" ht="12.75" customHeight="1">
      <c r="A352" s="27"/>
      <c r="B352" s="4"/>
      <c r="C352" s="4"/>
      <c r="M352" s="5"/>
    </row>
    <row r="353" spans="1:13" ht="12.75" customHeight="1">
      <c r="A353" s="27"/>
      <c r="B353" s="4"/>
      <c r="C353" s="4"/>
      <c r="M353" s="5"/>
    </row>
    <row r="354" spans="1:13" ht="12.75" customHeight="1">
      <c r="A354" s="27"/>
      <c r="B354" s="4"/>
      <c r="C354" s="4"/>
      <c r="M354" s="5"/>
    </row>
    <row r="355" spans="1:13" ht="12.75" customHeight="1">
      <c r="A355" s="27"/>
      <c r="B355" s="4"/>
      <c r="C355" s="4"/>
      <c r="M355" s="5"/>
    </row>
    <row r="356" spans="1:13" ht="12.75" customHeight="1">
      <c r="A356" s="27"/>
      <c r="B356" s="4"/>
      <c r="C356" s="4"/>
      <c r="M356" s="5"/>
    </row>
    <row r="357" spans="1:13" ht="12.75" customHeight="1">
      <c r="A357" s="27"/>
      <c r="B357" s="4"/>
      <c r="C357" s="4"/>
      <c r="M357" s="5"/>
    </row>
    <row r="358" spans="1:13" ht="12.75" customHeight="1">
      <c r="A358" s="27"/>
      <c r="B358" s="4"/>
      <c r="C358" s="4"/>
      <c r="M358" s="5"/>
    </row>
    <row r="359" spans="1:13" ht="12.75" customHeight="1">
      <c r="A359" s="27"/>
      <c r="B359" s="4"/>
      <c r="C359" s="4"/>
      <c r="M359" s="5"/>
    </row>
    <row r="360" spans="1:13" ht="12.75" customHeight="1">
      <c r="A360" s="27"/>
      <c r="B360" s="4"/>
      <c r="C360" s="4"/>
      <c r="M360" s="5"/>
    </row>
    <row r="361" spans="1:13" ht="12.75" customHeight="1">
      <c r="A361" s="27"/>
      <c r="B361" s="4"/>
      <c r="C361" s="4"/>
      <c r="M361" s="5"/>
    </row>
    <row r="362" spans="1:13" ht="12.75" customHeight="1">
      <c r="A362" s="27"/>
      <c r="B362" s="4"/>
      <c r="C362" s="4"/>
      <c r="M362" s="5"/>
    </row>
    <row r="363" spans="1:13" ht="12.75" customHeight="1">
      <c r="A363" s="27"/>
      <c r="B363" s="4"/>
      <c r="C363" s="4"/>
      <c r="M363" s="5"/>
    </row>
    <row r="364" spans="1:13" ht="12.75" customHeight="1">
      <c r="A364" s="27"/>
      <c r="B364" s="4"/>
      <c r="C364" s="4"/>
      <c r="M364" s="5"/>
    </row>
    <row r="365" spans="1:13" ht="12.75" customHeight="1">
      <c r="A365" s="27"/>
      <c r="B365" s="4"/>
      <c r="C365" s="4"/>
      <c r="M365" s="5"/>
    </row>
    <row r="366" spans="1:13" ht="12.75" customHeight="1">
      <c r="A366" s="27"/>
      <c r="B366" s="4"/>
      <c r="C366" s="4"/>
      <c r="M366" s="5"/>
    </row>
    <row r="367" spans="1:13" ht="12.75" customHeight="1">
      <c r="A367" s="27"/>
      <c r="B367" s="4"/>
      <c r="C367" s="4"/>
      <c r="M367" s="5"/>
    </row>
    <row r="368" spans="1:13" ht="12.75" customHeight="1">
      <c r="A368" s="27"/>
      <c r="B368" s="4"/>
      <c r="C368" s="4"/>
      <c r="M368" s="5"/>
    </row>
    <row r="369" spans="1:13" ht="12.75" customHeight="1">
      <c r="A369" s="27"/>
      <c r="B369" s="4"/>
      <c r="C369" s="4"/>
      <c r="M369" s="5"/>
    </row>
    <row r="370" spans="1:13" ht="12.75" customHeight="1">
      <c r="A370" s="27"/>
      <c r="B370" s="4"/>
      <c r="C370" s="4"/>
      <c r="M370" s="5"/>
    </row>
    <row r="371" spans="1:13" ht="12.75" customHeight="1">
      <c r="A371" s="27"/>
      <c r="B371" s="4"/>
      <c r="C371" s="4"/>
      <c r="M371" s="5"/>
    </row>
    <row r="372" spans="1:13" ht="12.75" customHeight="1">
      <c r="A372" s="27"/>
      <c r="B372" s="4"/>
      <c r="C372" s="4"/>
      <c r="M372" s="5"/>
    </row>
    <row r="373" spans="1:13" ht="12.75" customHeight="1">
      <c r="A373" s="27"/>
      <c r="B373" s="4"/>
      <c r="C373" s="4"/>
      <c r="M373" s="5"/>
    </row>
    <row r="374" spans="1:13" ht="12.75" customHeight="1">
      <c r="A374" s="27"/>
      <c r="B374" s="4"/>
      <c r="C374" s="4"/>
      <c r="M374" s="5"/>
    </row>
    <row r="375" spans="1:13" ht="12.75" customHeight="1">
      <c r="A375" s="27"/>
      <c r="B375" s="4"/>
      <c r="C375" s="4"/>
      <c r="M375" s="5"/>
    </row>
    <row r="376" spans="1:13" ht="12.75" customHeight="1">
      <c r="A376" s="27"/>
      <c r="B376" s="4"/>
      <c r="C376" s="4"/>
      <c r="M376" s="5"/>
    </row>
    <row r="377" spans="1:13" ht="12.75" customHeight="1">
      <c r="A377" s="27"/>
      <c r="B377" s="4"/>
      <c r="C377" s="4"/>
      <c r="M377" s="5"/>
    </row>
    <row r="378" spans="1:13" ht="12.75" customHeight="1">
      <c r="A378" s="27"/>
      <c r="B378" s="4"/>
      <c r="C378" s="4"/>
      <c r="M378" s="5"/>
    </row>
    <row r="379" spans="1:13" ht="12.75" customHeight="1">
      <c r="A379" s="27"/>
      <c r="B379" s="4"/>
      <c r="C379" s="4"/>
      <c r="M379" s="5"/>
    </row>
    <row r="380" spans="1:13" ht="12.75" customHeight="1">
      <c r="A380" s="27"/>
      <c r="B380" s="4"/>
      <c r="C380" s="4"/>
      <c r="M380" s="5"/>
    </row>
    <row r="381" spans="1:13" ht="12.75" customHeight="1">
      <c r="A381" s="27"/>
      <c r="B381" s="4"/>
      <c r="C381" s="4"/>
      <c r="M381" s="5"/>
    </row>
    <row r="382" spans="1:13" ht="12.75" customHeight="1">
      <c r="A382" s="27"/>
      <c r="B382" s="4"/>
      <c r="C382" s="4"/>
      <c r="M382" s="5"/>
    </row>
    <row r="383" spans="1:13" ht="12.75" customHeight="1">
      <c r="A383" s="27"/>
      <c r="B383" s="4"/>
      <c r="C383" s="4"/>
      <c r="M383" s="5"/>
    </row>
    <row r="384" spans="1:13" ht="12.75" customHeight="1">
      <c r="A384" s="27"/>
      <c r="B384" s="4"/>
      <c r="C384" s="4"/>
      <c r="M384" s="5"/>
    </row>
    <row r="385" spans="1:13" ht="12.75" customHeight="1">
      <c r="A385" s="27"/>
      <c r="B385" s="4"/>
      <c r="C385" s="4"/>
      <c r="M385" s="5"/>
    </row>
    <row r="386" spans="1:13" ht="12.75" customHeight="1">
      <c r="A386" s="27"/>
      <c r="B386" s="4"/>
      <c r="C386" s="4"/>
      <c r="M386" s="5"/>
    </row>
    <row r="387" spans="1:13" ht="12.75" customHeight="1">
      <c r="A387" s="27"/>
      <c r="B387" s="4"/>
      <c r="C387" s="4"/>
      <c r="M387" s="5"/>
    </row>
    <row r="388" spans="1:13" ht="12.75" customHeight="1">
      <c r="A388" s="27"/>
      <c r="B388" s="4"/>
      <c r="C388" s="4"/>
      <c r="M388" s="5"/>
    </row>
    <row r="389" spans="1:13" ht="12.75" customHeight="1">
      <c r="A389" s="27"/>
      <c r="B389" s="4"/>
      <c r="C389" s="4"/>
      <c r="M389" s="5"/>
    </row>
    <row r="390" spans="1:13" ht="12.75" customHeight="1">
      <c r="A390" s="27"/>
      <c r="B390" s="4"/>
      <c r="C390" s="4"/>
      <c r="M390" s="5"/>
    </row>
    <row r="391" spans="1:13" ht="12.75" customHeight="1">
      <c r="A391" s="27"/>
      <c r="B391" s="4"/>
      <c r="C391" s="4"/>
      <c r="M391" s="5"/>
    </row>
    <row r="392" spans="1:13" ht="12.75" customHeight="1">
      <c r="A392" s="27"/>
      <c r="B392" s="4"/>
      <c r="C392" s="4"/>
      <c r="M392" s="5"/>
    </row>
    <row r="393" spans="1:13" ht="12.75" customHeight="1">
      <c r="A393" s="27"/>
      <c r="B393" s="4"/>
      <c r="C393" s="4"/>
      <c r="M393" s="5"/>
    </row>
    <row r="394" spans="1:13" ht="12.75" customHeight="1">
      <c r="A394" s="27"/>
      <c r="B394" s="4"/>
      <c r="C394" s="4"/>
      <c r="M394" s="5"/>
    </row>
    <row r="395" spans="1:13" ht="12.75" customHeight="1">
      <c r="A395" s="27"/>
      <c r="B395" s="4"/>
      <c r="C395" s="4"/>
      <c r="M395" s="5"/>
    </row>
    <row r="396" spans="1:13" ht="12.75" customHeight="1">
      <c r="A396" s="27"/>
      <c r="B396" s="4"/>
      <c r="C396" s="4"/>
      <c r="M396" s="5"/>
    </row>
    <row r="397" spans="1:13" ht="12.75" customHeight="1">
      <c r="A397" s="27"/>
      <c r="B397" s="4"/>
      <c r="C397" s="4"/>
      <c r="M397" s="5"/>
    </row>
    <row r="398" spans="1:13" ht="12.75" customHeight="1">
      <c r="A398" s="27"/>
      <c r="B398" s="4"/>
      <c r="C398" s="4"/>
      <c r="M398" s="5"/>
    </row>
    <row r="399" spans="1:13" ht="12.75" customHeight="1">
      <c r="A399" s="27"/>
      <c r="B399" s="4"/>
      <c r="C399" s="4"/>
      <c r="M399" s="5"/>
    </row>
    <row r="400" spans="1:13" ht="12.75" customHeight="1">
      <c r="A400" s="27"/>
      <c r="B400" s="4"/>
      <c r="C400" s="4"/>
      <c r="M400" s="5"/>
    </row>
    <row r="401" spans="1:13" ht="12.75" customHeight="1">
      <c r="A401" s="27"/>
      <c r="B401" s="4"/>
      <c r="C401" s="4"/>
      <c r="M401" s="5"/>
    </row>
    <row r="402" spans="1:13" ht="12.75" customHeight="1">
      <c r="A402" s="27"/>
      <c r="B402" s="4"/>
      <c r="C402" s="4"/>
      <c r="M402" s="5"/>
    </row>
    <row r="403" spans="1:13" ht="12.75" customHeight="1">
      <c r="A403" s="27"/>
      <c r="B403" s="4"/>
      <c r="C403" s="4"/>
      <c r="M403" s="5"/>
    </row>
    <row r="404" spans="1:13" ht="12.75" customHeight="1">
      <c r="A404" s="27"/>
      <c r="B404" s="4"/>
      <c r="C404" s="4"/>
      <c r="M404" s="5"/>
    </row>
    <row r="405" spans="1:13" ht="12.75" customHeight="1">
      <c r="A405" s="27"/>
      <c r="B405" s="4"/>
      <c r="C405" s="4"/>
      <c r="M405" s="5"/>
    </row>
    <row r="406" spans="1:13" ht="12.75" customHeight="1">
      <c r="A406" s="27"/>
      <c r="B406" s="4"/>
      <c r="C406" s="4"/>
      <c r="M406" s="5"/>
    </row>
    <row r="407" spans="1:13" ht="12.75" customHeight="1">
      <c r="A407" s="27"/>
      <c r="B407" s="4"/>
      <c r="C407" s="4"/>
      <c r="M407" s="5"/>
    </row>
    <row r="408" spans="1:13" ht="12.75" customHeight="1">
      <c r="A408" s="27"/>
      <c r="B408" s="4"/>
      <c r="C408" s="4"/>
      <c r="M408" s="5"/>
    </row>
    <row r="409" spans="1:13" ht="12.75" customHeight="1">
      <c r="A409" s="27"/>
      <c r="B409" s="4"/>
      <c r="C409" s="4"/>
      <c r="M409" s="5"/>
    </row>
    <row r="410" spans="1:13" ht="12.75" customHeight="1">
      <c r="A410" s="27"/>
      <c r="B410" s="4"/>
      <c r="C410" s="4"/>
      <c r="M410" s="5"/>
    </row>
    <row r="411" spans="1:13" ht="12.75" customHeight="1">
      <c r="A411" s="27"/>
      <c r="B411" s="4"/>
      <c r="C411" s="4"/>
      <c r="M411" s="5"/>
    </row>
    <row r="412" spans="1:13" ht="12.75" customHeight="1">
      <c r="A412" s="27"/>
      <c r="B412" s="4"/>
      <c r="C412" s="4"/>
      <c r="M412" s="5"/>
    </row>
    <row r="413" spans="1:13" ht="12.75" customHeight="1">
      <c r="A413" s="27"/>
      <c r="B413" s="4"/>
      <c r="C413" s="4"/>
      <c r="M413" s="5"/>
    </row>
    <row r="414" spans="1:13" ht="12.75" customHeight="1">
      <c r="A414" s="27"/>
      <c r="B414" s="4"/>
      <c r="C414" s="4"/>
      <c r="M414" s="5"/>
    </row>
    <row r="415" spans="1:13" ht="12.75" customHeight="1">
      <c r="A415" s="27"/>
      <c r="B415" s="4"/>
      <c r="C415" s="4"/>
      <c r="M415" s="5"/>
    </row>
    <row r="416" spans="1:13" ht="12.75" customHeight="1">
      <c r="A416" s="27"/>
      <c r="B416" s="4"/>
      <c r="C416" s="4"/>
      <c r="M416" s="5"/>
    </row>
    <row r="417" spans="1:13" ht="12.75" customHeight="1">
      <c r="A417" s="27"/>
      <c r="B417" s="4"/>
      <c r="C417" s="4"/>
      <c r="M417" s="5"/>
    </row>
    <row r="418" spans="1:13" ht="12.75" customHeight="1">
      <c r="A418" s="27"/>
      <c r="B418" s="4"/>
      <c r="C418" s="4"/>
      <c r="M418" s="5"/>
    </row>
    <row r="419" spans="1:13" ht="12.75" customHeight="1">
      <c r="A419" s="27"/>
      <c r="B419" s="4"/>
      <c r="C419" s="4"/>
      <c r="M419" s="5"/>
    </row>
    <row r="420" spans="1:13" ht="12.75" customHeight="1">
      <c r="A420" s="27"/>
      <c r="B420" s="4"/>
      <c r="C420" s="4"/>
      <c r="M420" s="5"/>
    </row>
    <row r="421" spans="1:13" ht="12.75" customHeight="1">
      <c r="A421" s="27"/>
      <c r="B421" s="4"/>
      <c r="C421" s="4"/>
      <c r="M421" s="5"/>
    </row>
    <row r="422" spans="1:13" ht="12.75" customHeight="1">
      <c r="A422" s="27"/>
      <c r="B422" s="4"/>
      <c r="C422" s="4"/>
      <c r="M422" s="5"/>
    </row>
    <row r="423" spans="1:13" ht="12.75" customHeight="1">
      <c r="A423" s="27"/>
      <c r="B423" s="4"/>
      <c r="C423" s="4"/>
      <c r="M423" s="5"/>
    </row>
    <row r="424" spans="1:13" ht="12.75" customHeight="1">
      <c r="A424" s="27"/>
      <c r="B424" s="4"/>
      <c r="C424" s="4"/>
      <c r="M424" s="5"/>
    </row>
    <row r="425" spans="1:13" ht="12.75" customHeight="1">
      <c r="A425" s="27"/>
      <c r="B425" s="4"/>
      <c r="C425" s="4"/>
      <c r="M425" s="5"/>
    </row>
    <row r="426" spans="1:13" ht="12.75" customHeight="1">
      <c r="A426" s="27"/>
      <c r="B426" s="4"/>
      <c r="C426" s="4"/>
      <c r="M426" s="5"/>
    </row>
    <row r="427" spans="1:13" ht="12.75" customHeight="1">
      <c r="A427" s="27"/>
      <c r="B427" s="4"/>
      <c r="C427" s="4"/>
      <c r="M427" s="5"/>
    </row>
    <row r="428" spans="1:13" ht="12.75" customHeight="1">
      <c r="A428" s="27"/>
      <c r="B428" s="4"/>
      <c r="C428" s="4"/>
      <c r="M428" s="5"/>
    </row>
    <row r="429" spans="1:13" ht="12.75" customHeight="1">
      <c r="A429" s="27"/>
      <c r="B429" s="4"/>
      <c r="C429" s="4"/>
      <c r="M429" s="5"/>
    </row>
    <row r="430" spans="1:13" ht="12.75" customHeight="1">
      <c r="A430" s="27"/>
      <c r="B430" s="4"/>
      <c r="C430" s="4"/>
      <c r="M430" s="5"/>
    </row>
    <row r="431" spans="1:13" ht="12.75" customHeight="1">
      <c r="A431" s="27"/>
      <c r="B431" s="4"/>
      <c r="C431" s="4"/>
      <c r="M431" s="5"/>
    </row>
    <row r="432" spans="1:13" ht="12.75" customHeight="1">
      <c r="A432" s="27"/>
      <c r="B432" s="4"/>
      <c r="C432" s="4"/>
      <c r="M432" s="5"/>
    </row>
    <row r="433" spans="1:13" ht="12.75" customHeight="1">
      <c r="A433" s="27"/>
      <c r="B433" s="4"/>
      <c r="C433" s="4"/>
      <c r="M433" s="5"/>
    </row>
    <row r="434" spans="1:13" ht="12.75" customHeight="1">
      <c r="A434" s="27"/>
      <c r="B434" s="4"/>
      <c r="C434" s="4"/>
      <c r="M434" s="5"/>
    </row>
    <row r="435" spans="1:13" ht="12.75" customHeight="1">
      <c r="A435" s="27"/>
      <c r="B435" s="4"/>
      <c r="C435" s="4"/>
      <c r="M435" s="5"/>
    </row>
    <row r="436" spans="1:13" ht="12.75" customHeight="1">
      <c r="A436" s="27"/>
      <c r="B436" s="4"/>
      <c r="C436" s="4"/>
      <c r="M436" s="5"/>
    </row>
    <row r="437" spans="1:13" ht="12.75" customHeight="1">
      <c r="A437" s="27"/>
      <c r="B437" s="4"/>
      <c r="C437" s="4"/>
      <c r="M437" s="5"/>
    </row>
    <row r="438" spans="1:13" ht="12.75" customHeight="1">
      <c r="A438" s="27"/>
      <c r="B438" s="4"/>
      <c r="C438" s="4"/>
      <c r="M438" s="5"/>
    </row>
    <row r="439" spans="1:13" ht="12.75" customHeight="1">
      <c r="A439" s="27"/>
      <c r="B439" s="4"/>
      <c r="C439" s="4"/>
      <c r="M439" s="5"/>
    </row>
    <row r="440" spans="1:13" ht="12.75" customHeight="1">
      <c r="A440" s="27"/>
      <c r="B440" s="4"/>
      <c r="C440" s="4"/>
      <c r="M440" s="5"/>
    </row>
    <row r="441" spans="1:13" ht="12.75" customHeight="1">
      <c r="A441" s="27"/>
      <c r="B441" s="4"/>
      <c r="C441" s="4"/>
      <c r="M441" s="5"/>
    </row>
    <row r="442" spans="1:13" ht="12.75" customHeight="1">
      <c r="A442" s="27"/>
      <c r="B442" s="4"/>
      <c r="C442" s="4"/>
      <c r="M442" s="5"/>
    </row>
    <row r="443" spans="1:13" ht="12.75" customHeight="1">
      <c r="A443" s="27"/>
      <c r="B443" s="4"/>
      <c r="C443" s="4"/>
      <c r="M443" s="5"/>
    </row>
    <row r="444" spans="1:13" ht="12.75" customHeight="1">
      <c r="A444" s="27"/>
      <c r="B444" s="4"/>
      <c r="C444" s="4"/>
      <c r="M444" s="5"/>
    </row>
    <row r="445" spans="1:13" ht="12.75" customHeight="1">
      <c r="A445" s="27"/>
      <c r="B445" s="4"/>
      <c r="C445" s="4"/>
      <c r="M445" s="5"/>
    </row>
    <row r="446" spans="1:13" ht="12.75" customHeight="1">
      <c r="A446" s="27"/>
      <c r="B446" s="4"/>
      <c r="C446" s="4"/>
      <c r="M446" s="5"/>
    </row>
    <row r="447" spans="1:13" ht="12.75" customHeight="1">
      <c r="A447" s="27"/>
      <c r="B447" s="4"/>
      <c r="C447" s="4"/>
      <c r="M447" s="5"/>
    </row>
    <row r="448" spans="1:13" ht="12.75" customHeight="1">
      <c r="A448" s="27"/>
      <c r="B448" s="4"/>
      <c r="C448" s="4"/>
      <c r="M448" s="5"/>
    </row>
    <row r="449" spans="1:13" ht="12.75" customHeight="1">
      <c r="A449" s="27"/>
      <c r="B449" s="4"/>
      <c r="C449" s="4"/>
      <c r="M449" s="5"/>
    </row>
    <row r="450" spans="1:13" ht="12.75" customHeight="1">
      <c r="A450" s="27"/>
      <c r="B450" s="4"/>
      <c r="C450" s="4"/>
      <c r="M450" s="5"/>
    </row>
    <row r="451" spans="1:13" ht="12.75" customHeight="1">
      <c r="A451" s="27"/>
      <c r="B451" s="4"/>
      <c r="C451" s="4"/>
      <c r="M451" s="5"/>
    </row>
    <row r="452" spans="1:13" ht="12.75" customHeight="1">
      <c r="A452" s="27"/>
      <c r="B452" s="4"/>
      <c r="C452" s="4"/>
      <c r="M452" s="5"/>
    </row>
    <row r="453" spans="1:13" ht="12.75" customHeight="1">
      <c r="A453" s="27"/>
      <c r="B453" s="4"/>
      <c r="C453" s="4"/>
      <c r="M453" s="5"/>
    </row>
    <row r="454" spans="1:13" ht="12.75" customHeight="1">
      <c r="A454" s="27"/>
      <c r="B454" s="4"/>
      <c r="C454" s="4"/>
      <c r="M454" s="5"/>
    </row>
    <row r="455" spans="1:13" ht="12.75" customHeight="1">
      <c r="A455" s="27"/>
      <c r="B455" s="4"/>
      <c r="C455" s="4"/>
      <c r="M455" s="5"/>
    </row>
    <row r="456" spans="1:13" ht="12.75" customHeight="1">
      <c r="A456" s="27"/>
      <c r="B456" s="4"/>
      <c r="C456" s="4"/>
      <c r="M456" s="5"/>
    </row>
    <row r="457" spans="1:13" ht="12.75" customHeight="1">
      <c r="A457" s="27"/>
      <c r="B457" s="4"/>
      <c r="C457" s="4"/>
      <c r="M457" s="5"/>
    </row>
    <row r="458" spans="1:13" ht="12.75" customHeight="1">
      <c r="A458" s="27"/>
      <c r="B458" s="4"/>
      <c r="C458" s="4"/>
      <c r="M458" s="5"/>
    </row>
    <row r="459" spans="1:13" ht="12.75" customHeight="1">
      <c r="A459" s="27"/>
      <c r="B459" s="4"/>
      <c r="C459" s="4"/>
      <c r="M459" s="5"/>
    </row>
    <row r="460" spans="1:13" ht="12.75" customHeight="1">
      <c r="A460" s="27"/>
      <c r="B460" s="4"/>
      <c r="C460" s="4"/>
      <c r="M460" s="5"/>
    </row>
    <row r="461" spans="1:13" ht="12.75" customHeight="1">
      <c r="A461" s="27"/>
      <c r="B461" s="4"/>
      <c r="C461" s="4"/>
      <c r="M461" s="5"/>
    </row>
    <row r="462" spans="1:13" ht="12.75" customHeight="1">
      <c r="A462" s="27"/>
      <c r="B462" s="4"/>
      <c r="C462" s="4"/>
      <c r="M462" s="5"/>
    </row>
    <row r="463" spans="1:13" ht="12.75" customHeight="1">
      <c r="A463" s="27"/>
      <c r="B463" s="4"/>
      <c r="C463" s="4"/>
      <c r="M463" s="5"/>
    </row>
    <row r="464" spans="1:13" ht="12.75" customHeight="1">
      <c r="A464" s="27"/>
      <c r="B464" s="4"/>
      <c r="C464" s="4"/>
      <c r="M464" s="5"/>
    </row>
    <row r="465" spans="1:13" ht="12.75" customHeight="1">
      <c r="A465" s="27"/>
      <c r="B465" s="4"/>
      <c r="C465" s="4"/>
      <c r="M465" s="5"/>
    </row>
    <row r="466" spans="1:13" ht="12.75" customHeight="1">
      <c r="A466" s="27"/>
      <c r="B466" s="4"/>
      <c r="C466" s="4"/>
      <c r="M466" s="5"/>
    </row>
    <row r="467" spans="1:13" ht="12.75" customHeight="1">
      <c r="A467" s="27"/>
      <c r="B467" s="4"/>
      <c r="C467" s="4"/>
      <c r="M467" s="5"/>
    </row>
    <row r="468" spans="1:13" ht="12.75" customHeight="1">
      <c r="A468" s="27"/>
      <c r="B468" s="4"/>
      <c r="C468" s="4"/>
      <c r="M468" s="5"/>
    </row>
    <row r="469" spans="1:13" ht="12.75" customHeight="1">
      <c r="A469" s="27"/>
      <c r="B469" s="4"/>
      <c r="C469" s="4"/>
      <c r="M469" s="5"/>
    </row>
    <row r="470" spans="1:13" ht="12.75" customHeight="1">
      <c r="A470" s="27"/>
      <c r="B470" s="4"/>
      <c r="C470" s="4"/>
      <c r="M470" s="5"/>
    </row>
    <row r="471" spans="1:13" ht="12.75" customHeight="1">
      <c r="A471" s="27"/>
      <c r="B471" s="4"/>
      <c r="C471" s="4"/>
      <c r="M471" s="5"/>
    </row>
    <row r="472" spans="1:13" ht="12.75" customHeight="1">
      <c r="A472" s="27"/>
      <c r="B472" s="4"/>
      <c r="C472" s="4"/>
      <c r="M472" s="5"/>
    </row>
    <row r="473" spans="1:13" ht="12.75" customHeight="1">
      <c r="A473" s="27"/>
      <c r="B473" s="4"/>
      <c r="C473" s="4"/>
      <c r="M473" s="5"/>
    </row>
    <row r="474" spans="1:13" ht="12.75" customHeight="1">
      <c r="A474" s="27"/>
      <c r="B474" s="4"/>
      <c r="C474" s="4"/>
      <c r="M474" s="5"/>
    </row>
    <row r="475" spans="1:13" ht="12.75" customHeight="1">
      <c r="A475" s="27"/>
      <c r="B475" s="4"/>
      <c r="C475" s="4"/>
      <c r="M475" s="5"/>
    </row>
    <row r="476" spans="1:13" ht="12.75" customHeight="1">
      <c r="A476" s="27"/>
      <c r="B476" s="4"/>
      <c r="C476" s="4"/>
      <c r="M476" s="5"/>
    </row>
    <row r="477" spans="1:13" ht="12.75" customHeight="1">
      <c r="A477" s="27"/>
      <c r="B477" s="4"/>
      <c r="C477" s="4"/>
      <c r="M477" s="5"/>
    </row>
    <row r="478" spans="1:13" ht="12.75" customHeight="1">
      <c r="A478" s="27"/>
      <c r="B478" s="4"/>
      <c r="C478" s="4"/>
      <c r="M478" s="5"/>
    </row>
    <row r="479" spans="1:13" ht="12.75" customHeight="1">
      <c r="A479" s="27"/>
      <c r="B479" s="4"/>
      <c r="C479" s="4"/>
      <c r="M479" s="5"/>
    </row>
    <row r="480" spans="1:13" ht="12.75" customHeight="1">
      <c r="A480" s="27"/>
      <c r="B480" s="4"/>
      <c r="C480" s="4"/>
      <c r="M480" s="5"/>
    </row>
    <row r="481" spans="1:13" ht="12.75" customHeight="1">
      <c r="A481" s="27"/>
      <c r="B481" s="4"/>
      <c r="C481" s="4"/>
      <c r="M481" s="5"/>
    </row>
    <row r="482" spans="1:13" ht="12.75" customHeight="1">
      <c r="A482" s="27"/>
      <c r="B482" s="4"/>
      <c r="C482" s="4"/>
      <c r="M482" s="5"/>
    </row>
    <row r="483" spans="1:13" ht="12.75" customHeight="1">
      <c r="A483" s="27"/>
      <c r="B483" s="4"/>
      <c r="C483" s="4"/>
      <c r="M483" s="5"/>
    </row>
    <row r="484" spans="1:13" ht="12.75" customHeight="1">
      <c r="A484" s="27"/>
      <c r="B484" s="4"/>
      <c r="C484" s="4"/>
      <c r="M484" s="5"/>
    </row>
    <row r="485" spans="1:13" ht="12.75" customHeight="1">
      <c r="A485" s="27"/>
      <c r="B485" s="4"/>
      <c r="C485" s="4"/>
      <c r="M485" s="5"/>
    </row>
    <row r="486" spans="1:13" ht="12.75" customHeight="1">
      <c r="A486" s="27"/>
      <c r="B486" s="4"/>
      <c r="C486" s="4"/>
      <c r="M486" s="5"/>
    </row>
    <row r="487" spans="1:13" ht="12.75" customHeight="1">
      <c r="A487" s="27"/>
      <c r="B487" s="4"/>
      <c r="C487" s="4"/>
      <c r="M487" s="5"/>
    </row>
    <row r="488" spans="1:13" ht="12.75" customHeight="1">
      <c r="A488" s="27"/>
      <c r="B488" s="4"/>
      <c r="C488" s="4"/>
      <c r="M488" s="5"/>
    </row>
    <row r="489" spans="1:13" ht="12.75" customHeight="1">
      <c r="A489" s="27"/>
      <c r="B489" s="4"/>
      <c r="C489" s="4"/>
      <c r="M489" s="5"/>
    </row>
    <row r="490" spans="1:13" ht="12.75" customHeight="1">
      <c r="A490" s="27"/>
      <c r="B490" s="4"/>
      <c r="C490" s="4"/>
      <c r="M490" s="5"/>
    </row>
    <row r="491" spans="1:13" ht="12.75" customHeight="1">
      <c r="A491" s="27"/>
      <c r="B491" s="4"/>
      <c r="C491" s="4"/>
      <c r="M491" s="5"/>
    </row>
    <row r="492" spans="1:13" ht="12.75" customHeight="1">
      <c r="A492" s="27"/>
      <c r="B492" s="4"/>
      <c r="C492" s="4"/>
      <c r="M492" s="5"/>
    </row>
    <row r="493" spans="1:13" ht="12.75" customHeight="1">
      <c r="A493" s="27"/>
      <c r="B493" s="4"/>
      <c r="C493" s="4"/>
      <c r="M493" s="5"/>
    </row>
    <row r="494" spans="1:13" ht="12.75" customHeight="1">
      <c r="A494" s="27"/>
      <c r="B494" s="4"/>
      <c r="C494" s="4"/>
      <c r="M494" s="5"/>
    </row>
    <row r="495" spans="1:13" ht="12.75" customHeight="1">
      <c r="A495" s="27"/>
      <c r="B495" s="4"/>
      <c r="C495" s="4"/>
      <c r="M495" s="5"/>
    </row>
    <row r="496" spans="1:13" ht="12.75" customHeight="1">
      <c r="A496" s="27"/>
      <c r="B496" s="4"/>
      <c r="C496" s="4"/>
      <c r="M496" s="5"/>
    </row>
    <row r="497" spans="1:13" ht="12.75" customHeight="1">
      <c r="A497" s="27"/>
      <c r="B497" s="4"/>
      <c r="C497" s="4"/>
      <c r="M497" s="5"/>
    </row>
    <row r="498" spans="1:13" ht="12.75" customHeight="1">
      <c r="A498" s="27"/>
      <c r="B498" s="4"/>
      <c r="C498" s="4"/>
      <c r="M498" s="5"/>
    </row>
    <row r="499" spans="1:13" ht="12.75" customHeight="1">
      <c r="A499" s="27"/>
      <c r="B499" s="4"/>
      <c r="C499" s="4"/>
      <c r="M499" s="5"/>
    </row>
    <row r="500" spans="1:13" ht="12.75" customHeight="1">
      <c r="A500" s="27"/>
      <c r="B500" s="4"/>
      <c r="C500" s="4"/>
      <c r="M500" s="5"/>
    </row>
    <row r="501" spans="1:13" ht="12.75" customHeight="1">
      <c r="A501" s="27"/>
      <c r="B501" s="4"/>
      <c r="C501" s="4"/>
      <c r="M501" s="5"/>
    </row>
    <row r="502" spans="1:13" ht="12.75" customHeight="1">
      <c r="A502" s="27"/>
      <c r="B502" s="4"/>
      <c r="C502" s="4"/>
      <c r="M502" s="5"/>
    </row>
    <row r="503" spans="1:13" ht="12.75" customHeight="1">
      <c r="A503" s="27"/>
      <c r="B503" s="4"/>
      <c r="C503" s="4"/>
      <c r="M503" s="5"/>
    </row>
    <row r="504" spans="1:13" ht="12.75" customHeight="1">
      <c r="A504" s="27"/>
      <c r="B504" s="4"/>
      <c r="C504" s="4"/>
      <c r="M504" s="5"/>
    </row>
    <row r="505" spans="1:13" ht="12.75" customHeight="1">
      <c r="A505" s="27"/>
      <c r="B505" s="4"/>
      <c r="C505" s="4"/>
      <c r="M505" s="5"/>
    </row>
    <row r="506" spans="1:13" ht="12.75" customHeight="1">
      <c r="A506" s="27"/>
      <c r="B506" s="4"/>
      <c r="C506" s="4"/>
      <c r="M506" s="5"/>
    </row>
    <row r="507" spans="1:13" ht="12.75" customHeight="1">
      <c r="A507" s="27"/>
      <c r="B507" s="4"/>
      <c r="C507" s="4"/>
      <c r="M507" s="5"/>
    </row>
    <row r="508" spans="1:13" ht="12.75" customHeight="1">
      <c r="A508" s="27"/>
      <c r="B508" s="4"/>
      <c r="C508" s="4"/>
      <c r="M508" s="5"/>
    </row>
    <row r="509" spans="1:13" ht="12.75" customHeight="1">
      <c r="A509" s="27"/>
      <c r="B509" s="4"/>
      <c r="C509" s="4"/>
      <c r="M509" s="5"/>
    </row>
    <row r="510" spans="1:13" ht="12.75" customHeight="1">
      <c r="A510" s="27"/>
      <c r="B510" s="4"/>
      <c r="C510" s="4"/>
      <c r="M510" s="5"/>
    </row>
    <row r="511" spans="1:13" ht="12.75" customHeight="1">
      <c r="A511" s="27"/>
      <c r="B511" s="4"/>
      <c r="C511" s="4"/>
      <c r="M511" s="5"/>
    </row>
    <row r="512" spans="1:13" ht="12.75" customHeight="1">
      <c r="A512" s="27"/>
      <c r="B512" s="4"/>
      <c r="C512" s="4"/>
      <c r="M512" s="5"/>
    </row>
    <row r="513" spans="1:13" ht="12.75" customHeight="1">
      <c r="A513" s="27"/>
      <c r="B513" s="4"/>
      <c r="C513" s="4"/>
      <c r="M513" s="5"/>
    </row>
    <row r="514" spans="1:13" ht="12.75" customHeight="1">
      <c r="A514" s="27"/>
      <c r="B514" s="4"/>
      <c r="C514" s="4"/>
      <c r="M514" s="5"/>
    </row>
    <row r="515" spans="1:13" ht="12.75" customHeight="1">
      <c r="A515" s="27"/>
      <c r="B515" s="4"/>
      <c r="C515" s="4"/>
      <c r="M515" s="5"/>
    </row>
    <row r="516" spans="1:13" ht="12.75" customHeight="1">
      <c r="A516" s="27"/>
      <c r="B516" s="4"/>
      <c r="C516" s="4"/>
      <c r="M516" s="5"/>
    </row>
    <row r="517" spans="1:13" ht="12.75" customHeight="1">
      <c r="A517" s="27"/>
      <c r="B517" s="4"/>
      <c r="C517" s="4"/>
      <c r="M517" s="5"/>
    </row>
    <row r="518" spans="1:13" ht="12.75" customHeight="1">
      <c r="A518" s="27"/>
      <c r="B518" s="4"/>
      <c r="C518" s="4"/>
      <c r="M518" s="5"/>
    </row>
    <row r="519" spans="1:13" ht="12.75" customHeight="1">
      <c r="A519" s="27"/>
      <c r="B519" s="4"/>
      <c r="C519" s="4"/>
      <c r="M519" s="5"/>
    </row>
    <row r="520" spans="1:13" ht="12.75" customHeight="1">
      <c r="A520" s="27"/>
      <c r="B520" s="4"/>
      <c r="C520" s="4"/>
      <c r="M520" s="5"/>
    </row>
    <row r="521" spans="1:13" ht="12.75" customHeight="1">
      <c r="A521" s="27"/>
      <c r="B521" s="4"/>
      <c r="C521" s="4"/>
      <c r="M521" s="5"/>
    </row>
    <row r="522" spans="1:13" ht="12.75" customHeight="1">
      <c r="A522" s="27"/>
      <c r="B522" s="4"/>
      <c r="C522" s="4"/>
      <c r="M522" s="5"/>
    </row>
    <row r="523" spans="1:13" ht="12.75" customHeight="1">
      <c r="A523" s="27"/>
      <c r="B523" s="4"/>
      <c r="C523" s="4"/>
      <c r="M523" s="5"/>
    </row>
    <row r="524" spans="1:13" ht="12.75" customHeight="1">
      <c r="A524" s="27"/>
      <c r="B524" s="4"/>
      <c r="C524" s="4"/>
      <c r="M524" s="5"/>
    </row>
    <row r="525" spans="1:13" ht="12.75" customHeight="1">
      <c r="A525" s="27"/>
      <c r="B525" s="4"/>
      <c r="C525" s="4"/>
      <c r="M525" s="5"/>
    </row>
    <row r="526" spans="1:13" ht="12.75" customHeight="1">
      <c r="A526" s="27"/>
      <c r="B526" s="4"/>
      <c r="C526" s="4"/>
      <c r="M526" s="5"/>
    </row>
    <row r="527" spans="1:13" ht="12.75" customHeight="1">
      <c r="A527" s="27"/>
      <c r="B527" s="4"/>
      <c r="C527" s="4"/>
      <c r="M527" s="5"/>
    </row>
    <row r="528" spans="1:13" ht="12.75" customHeight="1">
      <c r="A528" s="27"/>
      <c r="B528" s="4"/>
      <c r="C528" s="4"/>
      <c r="M528" s="5"/>
    </row>
    <row r="529" spans="1:13" ht="12.75" customHeight="1">
      <c r="A529" s="27"/>
      <c r="B529" s="4"/>
      <c r="C529" s="4"/>
      <c r="M529" s="5"/>
    </row>
    <row r="530" spans="1:13" ht="12.75" customHeight="1">
      <c r="A530" s="27"/>
      <c r="B530" s="4"/>
      <c r="C530" s="4"/>
      <c r="M530" s="5"/>
    </row>
    <row r="531" spans="1:13" ht="12.75" customHeight="1">
      <c r="A531" s="27"/>
      <c r="B531" s="4"/>
      <c r="C531" s="4"/>
      <c r="M531" s="5"/>
    </row>
    <row r="532" spans="1:13" ht="12.75" customHeight="1">
      <c r="A532" s="27"/>
      <c r="B532" s="4"/>
      <c r="C532" s="4"/>
      <c r="M532" s="5"/>
    </row>
    <row r="533" spans="1:13" ht="12.75" customHeight="1">
      <c r="A533" s="27"/>
      <c r="B533" s="4"/>
      <c r="C533" s="4"/>
      <c r="M533" s="5"/>
    </row>
    <row r="534" spans="1:13" ht="12.75" customHeight="1">
      <c r="A534" s="27"/>
      <c r="B534" s="4"/>
      <c r="C534" s="4"/>
      <c r="M534" s="5"/>
    </row>
    <row r="535" spans="1:13" ht="12.75" customHeight="1">
      <c r="A535" s="27"/>
      <c r="B535" s="4"/>
      <c r="C535" s="4"/>
      <c r="M535" s="5"/>
    </row>
    <row r="536" spans="1:13" ht="12.75" customHeight="1">
      <c r="A536" s="27"/>
      <c r="B536" s="4"/>
      <c r="C536" s="4"/>
      <c r="M536" s="5"/>
    </row>
    <row r="537" spans="1:13" ht="12.75" customHeight="1">
      <c r="A537" s="27"/>
      <c r="B537" s="4"/>
      <c r="C537" s="4"/>
      <c r="M537" s="5"/>
    </row>
    <row r="538" spans="1:13" ht="12.75" customHeight="1">
      <c r="A538" s="27"/>
      <c r="B538" s="4"/>
      <c r="C538" s="4"/>
      <c r="M538" s="5"/>
    </row>
    <row r="539" spans="1:13" ht="12.75" customHeight="1">
      <c r="A539" s="27"/>
      <c r="B539" s="4"/>
      <c r="C539" s="4"/>
      <c r="M539" s="5"/>
    </row>
    <row r="540" spans="1:13" ht="12.75" customHeight="1">
      <c r="A540" s="27"/>
      <c r="B540" s="4"/>
      <c r="C540" s="4"/>
      <c r="M540" s="5"/>
    </row>
    <row r="541" spans="1:13" ht="12.75" customHeight="1">
      <c r="A541" s="27"/>
      <c r="B541" s="4"/>
      <c r="C541" s="4"/>
      <c r="M541" s="5"/>
    </row>
    <row r="542" spans="1:13" ht="12.75" customHeight="1">
      <c r="A542" s="27"/>
      <c r="B542" s="4"/>
      <c r="C542" s="4"/>
      <c r="M542" s="5"/>
    </row>
    <row r="543" spans="1:13" ht="12.75" customHeight="1">
      <c r="A543" s="27"/>
      <c r="B543" s="4"/>
      <c r="C543" s="4"/>
      <c r="M543" s="5"/>
    </row>
    <row r="544" spans="1:13" ht="12.75" customHeight="1">
      <c r="A544" s="27"/>
      <c r="B544" s="4"/>
      <c r="C544" s="4"/>
      <c r="M544" s="5"/>
    </row>
    <row r="545" spans="1:13" ht="12.75" customHeight="1">
      <c r="A545" s="27"/>
      <c r="B545" s="4"/>
      <c r="C545" s="4"/>
      <c r="M545" s="5"/>
    </row>
    <row r="546" spans="1:13" ht="12.75" customHeight="1">
      <c r="A546" s="27"/>
      <c r="B546" s="4"/>
      <c r="C546" s="4"/>
      <c r="M546" s="5"/>
    </row>
    <row r="547" spans="1:13" ht="12.75" customHeight="1">
      <c r="A547" s="27"/>
      <c r="B547" s="4"/>
      <c r="C547" s="4"/>
      <c r="M547" s="5"/>
    </row>
    <row r="548" spans="1:13" ht="12.75" customHeight="1">
      <c r="A548" s="27"/>
      <c r="B548" s="4"/>
      <c r="C548" s="4"/>
      <c r="M548" s="5"/>
    </row>
    <row r="549" spans="1:13" ht="12.75" customHeight="1">
      <c r="A549" s="27"/>
      <c r="B549" s="4"/>
      <c r="C549" s="4"/>
      <c r="M549" s="5"/>
    </row>
    <row r="550" spans="1:13" ht="12.75" customHeight="1">
      <c r="A550" s="27"/>
      <c r="B550" s="4"/>
      <c r="C550" s="4"/>
      <c r="M550" s="5"/>
    </row>
    <row r="551" spans="1:13" ht="12.75" customHeight="1">
      <c r="A551" s="27"/>
      <c r="B551" s="4"/>
      <c r="C551" s="4"/>
      <c r="M551" s="5"/>
    </row>
    <row r="552" spans="1:13" ht="12.75" customHeight="1">
      <c r="A552" s="27"/>
      <c r="B552" s="4"/>
      <c r="C552" s="4"/>
      <c r="M552" s="5"/>
    </row>
    <row r="553" spans="1:13" ht="12.75" customHeight="1">
      <c r="A553" s="27"/>
      <c r="B553" s="4"/>
      <c r="C553" s="4"/>
      <c r="M553" s="5"/>
    </row>
    <row r="554" spans="1:13" ht="12.75" customHeight="1">
      <c r="A554" s="27"/>
      <c r="B554" s="4"/>
      <c r="C554" s="4"/>
      <c r="M554" s="5"/>
    </row>
    <row r="555" spans="1:13" ht="12.75" customHeight="1">
      <c r="A555" s="27"/>
      <c r="B555" s="4"/>
      <c r="C555" s="4"/>
      <c r="M555" s="5"/>
    </row>
    <row r="556" spans="1:13" ht="12.75" customHeight="1">
      <c r="A556" s="27"/>
      <c r="B556" s="4"/>
      <c r="C556" s="4"/>
      <c r="M556" s="5"/>
    </row>
    <row r="557" spans="1:13" ht="12.75" customHeight="1">
      <c r="A557" s="27"/>
      <c r="B557" s="4"/>
      <c r="C557" s="4"/>
      <c r="M557" s="5"/>
    </row>
    <row r="558" spans="1:13" ht="12.75" customHeight="1">
      <c r="A558" s="27"/>
      <c r="B558" s="4"/>
      <c r="C558" s="4"/>
      <c r="M558" s="5"/>
    </row>
    <row r="559" spans="1:13" ht="12.75" customHeight="1">
      <c r="A559" s="27"/>
      <c r="B559" s="4"/>
      <c r="C559" s="4"/>
      <c r="M559" s="5"/>
    </row>
    <row r="560" spans="1:13" ht="12.75" customHeight="1">
      <c r="A560" s="27"/>
      <c r="B560" s="4"/>
      <c r="C560" s="4"/>
      <c r="M560" s="5"/>
    </row>
    <row r="561" spans="1:13" ht="12.75" customHeight="1">
      <c r="A561" s="27"/>
      <c r="B561" s="4"/>
      <c r="C561" s="4"/>
      <c r="M561" s="5"/>
    </row>
    <row r="562" spans="1:13" ht="12.75" customHeight="1">
      <c r="A562" s="27"/>
      <c r="B562" s="4"/>
      <c r="C562" s="4"/>
      <c r="M562" s="5"/>
    </row>
    <row r="563" spans="1:13" ht="12.75" customHeight="1">
      <c r="A563" s="27"/>
      <c r="B563" s="4"/>
      <c r="C563" s="4"/>
      <c r="M563" s="5"/>
    </row>
    <row r="564" spans="1:13" ht="12.75" customHeight="1">
      <c r="A564" s="27"/>
      <c r="B564" s="4"/>
      <c r="C564" s="4"/>
      <c r="M564" s="5"/>
    </row>
    <row r="565" spans="1:13" ht="12.75" customHeight="1">
      <c r="A565" s="27"/>
      <c r="B565" s="4"/>
      <c r="C565" s="4"/>
      <c r="M565" s="5"/>
    </row>
    <row r="566" spans="1:13" ht="12.75" customHeight="1">
      <c r="A566" s="27"/>
      <c r="B566" s="4"/>
      <c r="C566" s="4"/>
      <c r="M566" s="5"/>
    </row>
    <row r="567" spans="1:13" ht="12.75" customHeight="1">
      <c r="A567" s="27"/>
      <c r="B567" s="4"/>
      <c r="C567" s="4"/>
      <c r="M567" s="5"/>
    </row>
    <row r="568" spans="1:13" ht="12.75" customHeight="1">
      <c r="A568" s="27"/>
      <c r="B568" s="4"/>
      <c r="C568" s="4"/>
      <c r="M568" s="5"/>
    </row>
    <row r="569" spans="1:13" ht="12.75" customHeight="1">
      <c r="A569" s="27"/>
      <c r="B569" s="4"/>
      <c r="C569" s="4"/>
      <c r="M569" s="5"/>
    </row>
    <row r="570" spans="1:13" ht="12.75" customHeight="1">
      <c r="A570" s="27"/>
      <c r="B570" s="4"/>
      <c r="C570" s="4"/>
      <c r="M570" s="5"/>
    </row>
    <row r="571" spans="1:13" ht="12.75" customHeight="1">
      <c r="A571" s="27"/>
      <c r="B571" s="4"/>
      <c r="C571" s="4"/>
      <c r="M571" s="5"/>
    </row>
    <row r="572" spans="1:13" ht="12.75" customHeight="1">
      <c r="A572" s="27"/>
      <c r="B572" s="4"/>
      <c r="C572" s="4"/>
      <c r="M572" s="5"/>
    </row>
    <row r="573" spans="1:13" ht="12.75" customHeight="1">
      <c r="A573" s="27"/>
      <c r="B573" s="4"/>
      <c r="C573" s="4"/>
      <c r="M573" s="5"/>
    </row>
    <row r="574" spans="1:13" ht="12.75" customHeight="1">
      <c r="A574" s="27"/>
      <c r="B574" s="4"/>
      <c r="C574" s="4"/>
      <c r="M574" s="5"/>
    </row>
    <row r="575" spans="1:13" ht="12.75" customHeight="1">
      <c r="A575" s="27"/>
      <c r="B575" s="4"/>
      <c r="C575" s="4"/>
      <c r="M575" s="5"/>
    </row>
    <row r="576" spans="1:13" ht="12.75" customHeight="1">
      <c r="A576" s="27"/>
      <c r="B576" s="4"/>
      <c r="C576" s="4"/>
      <c r="M576" s="5"/>
    </row>
    <row r="577" spans="1:13" ht="12.75" customHeight="1">
      <c r="A577" s="27"/>
      <c r="B577" s="4"/>
      <c r="C577" s="4"/>
      <c r="M577" s="5"/>
    </row>
    <row r="578" spans="1:13" ht="12.75" customHeight="1">
      <c r="A578" s="27"/>
      <c r="B578" s="4"/>
      <c r="C578" s="4"/>
      <c r="M578" s="5"/>
    </row>
    <row r="579" spans="1:13" ht="12.75" customHeight="1">
      <c r="A579" s="27"/>
      <c r="B579" s="4"/>
      <c r="C579" s="4"/>
      <c r="M579" s="5"/>
    </row>
    <row r="580" spans="1:13" ht="12.75" customHeight="1">
      <c r="A580" s="27"/>
      <c r="B580" s="4"/>
      <c r="C580" s="4"/>
      <c r="M580" s="5"/>
    </row>
    <row r="581" spans="1:13" ht="12.75" customHeight="1">
      <c r="A581" s="27"/>
      <c r="B581" s="4"/>
      <c r="C581" s="4"/>
      <c r="M581" s="5"/>
    </row>
    <row r="582" spans="1:13" ht="12.75" customHeight="1">
      <c r="A582" s="27"/>
      <c r="B582" s="4"/>
      <c r="C582" s="4"/>
      <c r="M582" s="5"/>
    </row>
    <row r="583" spans="1:13" ht="12.75" customHeight="1">
      <c r="A583" s="27"/>
      <c r="B583" s="4"/>
      <c r="C583" s="4"/>
      <c r="M583" s="5"/>
    </row>
    <row r="584" spans="1:13" ht="12.75" customHeight="1">
      <c r="A584" s="27"/>
      <c r="B584" s="4"/>
      <c r="C584" s="4"/>
      <c r="M584" s="5"/>
    </row>
    <row r="585" spans="1:13" ht="12.75" customHeight="1">
      <c r="A585" s="27"/>
      <c r="B585" s="4"/>
      <c r="C585" s="4"/>
      <c r="M585" s="5"/>
    </row>
    <row r="586" spans="1:13" ht="12.75" customHeight="1">
      <c r="A586" s="27"/>
      <c r="B586" s="4"/>
      <c r="C586" s="4"/>
      <c r="M586" s="5"/>
    </row>
    <row r="587" spans="1:13" ht="12.75" customHeight="1">
      <c r="A587" s="27"/>
      <c r="B587" s="4"/>
      <c r="C587" s="4"/>
      <c r="M587" s="5"/>
    </row>
    <row r="588" spans="1:13" ht="12.75" customHeight="1">
      <c r="A588" s="27"/>
      <c r="B588" s="4"/>
      <c r="C588" s="4"/>
      <c r="M588" s="5"/>
    </row>
    <row r="589" spans="1:13" ht="12.75" customHeight="1">
      <c r="A589" s="27"/>
      <c r="B589" s="4"/>
      <c r="C589" s="4"/>
      <c r="M589" s="5"/>
    </row>
    <row r="590" spans="1:13" ht="12.75" customHeight="1">
      <c r="A590" s="27"/>
      <c r="B590" s="4"/>
      <c r="C590" s="4"/>
      <c r="M590" s="5"/>
    </row>
    <row r="591" spans="1:13" ht="12.75" customHeight="1">
      <c r="A591" s="27"/>
      <c r="B591" s="4"/>
      <c r="C591" s="4"/>
      <c r="M591" s="5"/>
    </row>
    <row r="592" spans="1:13" ht="12.75" customHeight="1">
      <c r="A592" s="27"/>
      <c r="B592" s="4"/>
      <c r="C592" s="4"/>
      <c r="M592" s="5"/>
    </row>
    <row r="593" spans="1:13" ht="12.75" customHeight="1">
      <c r="A593" s="27"/>
      <c r="B593" s="4"/>
      <c r="C593" s="4"/>
      <c r="M593" s="5"/>
    </row>
    <row r="594" spans="1:13" ht="12.75" customHeight="1">
      <c r="A594" s="27"/>
      <c r="B594" s="4"/>
      <c r="C594" s="4"/>
      <c r="M594" s="5"/>
    </row>
    <row r="595" spans="1:13" ht="12.75" customHeight="1">
      <c r="A595" s="27"/>
      <c r="B595" s="4"/>
      <c r="C595" s="4"/>
      <c r="M595" s="5"/>
    </row>
    <row r="596" spans="1:13" ht="12.75" customHeight="1">
      <c r="A596" s="27"/>
      <c r="B596" s="4"/>
      <c r="C596" s="4"/>
      <c r="M596" s="5"/>
    </row>
    <row r="597" spans="1:13" ht="12.75" customHeight="1">
      <c r="A597" s="27"/>
      <c r="B597" s="4"/>
      <c r="C597" s="4"/>
      <c r="M597" s="5"/>
    </row>
    <row r="598" spans="1:13" ht="12.75" customHeight="1">
      <c r="A598" s="27"/>
      <c r="B598" s="4"/>
      <c r="C598" s="4"/>
      <c r="M598" s="5"/>
    </row>
    <row r="599" spans="1:13" ht="12.75" customHeight="1">
      <c r="A599" s="27"/>
      <c r="B599" s="4"/>
      <c r="C599" s="4"/>
      <c r="M599" s="5"/>
    </row>
    <row r="600" spans="1:13" ht="12.75" customHeight="1">
      <c r="A600" s="27"/>
      <c r="B600" s="4"/>
      <c r="C600" s="4"/>
      <c r="M600" s="5"/>
    </row>
    <row r="601" spans="1:13" ht="12.75" customHeight="1">
      <c r="A601" s="27"/>
      <c r="B601" s="4"/>
      <c r="C601" s="4"/>
      <c r="M601" s="5"/>
    </row>
    <row r="602" spans="1:13" ht="12.75" customHeight="1">
      <c r="A602" s="27"/>
      <c r="B602" s="4"/>
      <c r="C602" s="4"/>
      <c r="M602" s="5"/>
    </row>
    <row r="603" spans="1:13" ht="12.75" customHeight="1">
      <c r="A603" s="27"/>
      <c r="B603" s="4"/>
      <c r="C603" s="4"/>
      <c r="M603" s="5"/>
    </row>
    <row r="604" spans="1:13" ht="12.75" customHeight="1">
      <c r="A604" s="27"/>
      <c r="B604" s="4"/>
      <c r="C604" s="4"/>
      <c r="M604" s="5"/>
    </row>
    <row r="605" spans="1:13" ht="12.75" customHeight="1">
      <c r="A605" s="27"/>
      <c r="B605" s="4"/>
      <c r="C605" s="4"/>
      <c r="M605" s="5"/>
    </row>
    <row r="606" spans="1:13" ht="12.75" customHeight="1">
      <c r="A606" s="27"/>
      <c r="B606" s="4"/>
      <c r="C606" s="4"/>
      <c r="M606" s="5"/>
    </row>
    <row r="607" spans="1:13" ht="12.75" customHeight="1">
      <c r="A607" s="27"/>
      <c r="B607" s="4"/>
      <c r="C607" s="4"/>
      <c r="M607" s="5"/>
    </row>
    <row r="608" spans="1:13" ht="12.75" customHeight="1">
      <c r="A608" s="27"/>
      <c r="B608" s="4"/>
      <c r="C608" s="4"/>
      <c r="M608" s="5"/>
    </row>
    <row r="609" spans="1:13" ht="12.75" customHeight="1">
      <c r="A609" s="27"/>
      <c r="B609" s="4"/>
      <c r="C609" s="4"/>
      <c r="M609" s="5"/>
    </row>
    <row r="610" spans="1:13" ht="12.75" customHeight="1">
      <c r="A610" s="27"/>
      <c r="B610" s="4"/>
      <c r="C610" s="4"/>
      <c r="M610" s="5"/>
    </row>
    <row r="611" spans="1:13" ht="12.75" customHeight="1">
      <c r="A611" s="27"/>
      <c r="B611" s="4"/>
      <c r="C611" s="4"/>
      <c r="M611" s="5"/>
    </row>
    <row r="612" spans="1:13" ht="12.75" customHeight="1">
      <c r="A612" s="27"/>
      <c r="B612" s="4"/>
      <c r="C612" s="4"/>
      <c r="M612" s="5"/>
    </row>
    <row r="613" spans="1:13" ht="12.75" customHeight="1">
      <c r="A613" s="27"/>
      <c r="B613" s="4"/>
      <c r="C613" s="4"/>
      <c r="M613" s="5"/>
    </row>
    <row r="614" spans="1:13" ht="12.75" customHeight="1">
      <c r="A614" s="27"/>
      <c r="B614" s="4"/>
      <c r="C614" s="4"/>
      <c r="M614" s="5"/>
    </row>
    <row r="615" spans="1:13" ht="12.75" customHeight="1">
      <c r="A615" s="27"/>
      <c r="B615" s="4"/>
      <c r="C615" s="4"/>
      <c r="M615" s="5"/>
    </row>
    <row r="616" spans="1:13" ht="12.75" customHeight="1">
      <c r="A616" s="27"/>
      <c r="B616" s="4"/>
      <c r="C616" s="4"/>
      <c r="M616" s="5"/>
    </row>
    <row r="617" spans="1:13" ht="12.75" customHeight="1">
      <c r="A617" s="27"/>
      <c r="B617" s="4"/>
      <c r="C617" s="4"/>
      <c r="M617" s="5"/>
    </row>
    <row r="618" spans="1:13" ht="12.75" customHeight="1">
      <c r="A618" s="27"/>
      <c r="B618" s="4"/>
      <c r="C618" s="4"/>
      <c r="M618" s="5"/>
    </row>
    <row r="619" spans="1:13" ht="12.75" customHeight="1">
      <c r="A619" s="27"/>
      <c r="B619" s="4"/>
      <c r="C619" s="4"/>
      <c r="M619" s="5"/>
    </row>
    <row r="620" spans="1:13" ht="12.75" customHeight="1">
      <c r="A620" s="27"/>
      <c r="B620" s="4"/>
      <c r="C620" s="4"/>
      <c r="M620" s="5"/>
    </row>
    <row r="621" spans="1:13" ht="12.75" customHeight="1">
      <c r="A621" s="27"/>
      <c r="B621" s="4"/>
      <c r="C621" s="4"/>
      <c r="M621" s="5"/>
    </row>
    <row r="622" spans="1:13" ht="12.75" customHeight="1">
      <c r="A622" s="27"/>
      <c r="B622" s="4"/>
      <c r="C622" s="4"/>
      <c r="M622" s="5"/>
    </row>
    <row r="623" spans="1:13" ht="12.75" customHeight="1">
      <c r="A623" s="27"/>
      <c r="B623" s="4"/>
      <c r="C623" s="4"/>
      <c r="M623" s="5"/>
    </row>
    <row r="624" spans="1:13" ht="12.75" customHeight="1">
      <c r="A624" s="27"/>
      <c r="B624" s="4"/>
      <c r="C624" s="4"/>
      <c r="M624" s="5"/>
    </row>
    <row r="625" spans="1:13" ht="12.75" customHeight="1">
      <c r="A625" s="27"/>
      <c r="B625" s="4"/>
      <c r="C625" s="4"/>
      <c r="M625" s="5"/>
    </row>
    <row r="626" spans="1:13" ht="12.75" customHeight="1">
      <c r="A626" s="27"/>
      <c r="B626" s="4"/>
      <c r="C626" s="4"/>
      <c r="M626" s="5"/>
    </row>
    <row r="627" spans="1:13" ht="12.75" customHeight="1">
      <c r="A627" s="27"/>
      <c r="B627" s="4"/>
      <c r="C627" s="4"/>
      <c r="M627" s="5"/>
    </row>
    <row r="628" spans="1:13" ht="12.75" customHeight="1">
      <c r="A628" s="27"/>
      <c r="B628" s="4"/>
      <c r="C628" s="4"/>
      <c r="M628" s="5"/>
    </row>
    <row r="629" spans="1:13" ht="12.75" customHeight="1">
      <c r="A629" s="27"/>
      <c r="B629" s="4"/>
      <c r="C629" s="4"/>
      <c r="M629" s="5"/>
    </row>
    <row r="630" spans="1:13" ht="12.75" customHeight="1">
      <c r="A630" s="27"/>
      <c r="B630" s="4"/>
      <c r="C630" s="4"/>
      <c r="M630" s="5"/>
    </row>
    <row r="631" spans="1:13" ht="12.75" customHeight="1">
      <c r="A631" s="27"/>
      <c r="B631" s="4"/>
      <c r="C631" s="4"/>
      <c r="M631" s="5"/>
    </row>
    <row r="632" spans="1:13" ht="12.75" customHeight="1">
      <c r="A632" s="27"/>
      <c r="B632" s="4"/>
      <c r="C632" s="4"/>
      <c r="M632" s="5"/>
    </row>
    <row r="633" spans="1:13" ht="12.75" customHeight="1">
      <c r="A633" s="27"/>
      <c r="B633" s="4"/>
      <c r="C633" s="4"/>
      <c r="M633" s="5"/>
    </row>
    <row r="634" spans="1:13" ht="12.75" customHeight="1">
      <c r="A634" s="27"/>
      <c r="B634" s="4"/>
      <c r="C634" s="4"/>
      <c r="M634" s="5"/>
    </row>
    <row r="635" spans="1:13" ht="12.75" customHeight="1">
      <c r="A635" s="27"/>
      <c r="B635" s="4"/>
      <c r="C635" s="4"/>
      <c r="M635" s="5"/>
    </row>
    <row r="636" spans="1:13" ht="12.75" customHeight="1">
      <c r="A636" s="27"/>
      <c r="B636" s="4"/>
      <c r="C636" s="4"/>
      <c r="M636" s="5"/>
    </row>
    <row r="637" spans="1:13" ht="12.75" customHeight="1">
      <c r="A637" s="27"/>
      <c r="B637" s="4"/>
      <c r="C637" s="4"/>
      <c r="M637" s="5"/>
    </row>
    <row r="638" spans="1:13" ht="12.75" customHeight="1">
      <c r="A638" s="27"/>
      <c r="B638" s="4"/>
      <c r="C638" s="4"/>
      <c r="M638" s="5"/>
    </row>
    <row r="639" spans="1:13" ht="12.75" customHeight="1">
      <c r="A639" s="27"/>
      <c r="B639" s="4"/>
      <c r="C639" s="4"/>
      <c r="M639" s="5"/>
    </row>
    <row r="640" spans="1:13" ht="12.75" customHeight="1">
      <c r="A640" s="27"/>
      <c r="B640" s="4"/>
      <c r="C640" s="4"/>
      <c r="M640" s="5"/>
    </row>
    <row r="641" spans="1:13" ht="12.75" customHeight="1">
      <c r="A641" s="27"/>
      <c r="B641" s="4"/>
      <c r="C641" s="4"/>
      <c r="M641" s="5"/>
    </row>
    <row r="642" spans="1:13" ht="12.75" customHeight="1">
      <c r="A642" s="27"/>
      <c r="B642" s="4"/>
      <c r="C642" s="4"/>
      <c r="M642" s="5"/>
    </row>
    <row r="643" spans="1:13" ht="12.75" customHeight="1">
      <c r="A643" s="27"/>
      <c r="B643" s="4"/>
      <c r="C643" s="4"/>
      <c r="M643" s="5"/>
    </row>
    <row r="644" spans="1:13" ht="12.75" customHeight="1">
      <c r="A644" s="27"/>
      <c r="B644" s="4"/>
      <c r="C644" s="4"/>
      <c r="M644" s="5"/>
    </row>
    <row r="645" spans="1:13" ht="12.75" customHeight="1">
      <c r="A645" s="27"/>
      <c r="B645" s="4"/>
      <c r="C645" s="4"/>
      <c r="M645" s="5"/>
    </row>
    <row r="646" spans="1:13" ht="12.75" customHeight="1">
      <c r="A646" s="27"/>
      <c r="B646" s="4"/>
      <c r="C646" s="4"/>
      <c r="M646" s="5"/>
    </row>
    <row r="647" spans="1:13" ht="12.75" customHeight="1">
      <c r="A647" s="27"/>
      <c r="B647" s="4"/>
      <c r="C647" s="4"/>
      <c r="M647" s="5"/>
    </row>
    <row r="648" spans="1:13" ht="12.75" customHeight="1">
      <c r="A648" s="27"/>
      <c r="B648" s="4"/>
      <c r="C648" s="4"/>
      <c r="M648" s="5"/>
    </row>
    <row r="649" spans="1:13" ht="12.75" customHeight="1">
      <c r="A649" s="27"/>
      <c r="B649" s="4"/>
      <c r="C649" s="4"/>
      <c r="M649" s="5"/>
    </row>
    <row r="650" spans="1:13" ht="12.75" customHeight="1">
      <c r="A650" s="27"/>
      <c r="B650" s="4"/>
      <c r="C650" s="4"/>
      <c r="M650" s="5"/>
    </row>
    <row r="651" spans="1:13" ht="12.75" customHeight="1">
      <c r="A651" s="27"/>
      <c r="B651" s="4"/>
      <c r="C651" s="4"/>
      <c r="M651" s="5"/>
    </row>
    <row r="652" spans="1:13" ht="12.75" customHeight="1">
      <c r="A652" s="27"/>
      <c r="B652" s="4"/>
      <c r="C652" s="4"/>
      <c r="M652" s="5"/>
    </row>
    <row r="653" spans="1:13" ht="12.75" customHeight="1">
      <c r="A653" s="27"/>
      <c r="B653" s="4"/>
      <c r="C653" s="4"/>
      <c r="M653" s="5"/>
    </row>
    <row r="654" spans="1:13" ht="12.75" customHeight="1">
      <c r="A654" s="27"/>
      <c r="B654" s="4"/>
      <c r="C654" s="4"/>
      <c r="M654" s="5"/>
    </row>
    <row r="655" spans="1:13" ht="12.75" customHeight="1">
      <c r="A655" s="27"/>
      <c r="B655" s="4"/>
      <c r="C655" s="4"/>
      <c r="M655" s="5"/>
    </row>
    <row r="656" spans="1:13" ht="12.75" customHeight="1">
      <c r="A656" s="27"/>
      <c r="B656" s="4"/>
      <c r="C656" s="4"/>
      <c r="M656" s="5"/>
    </row>
    <row r="657" spans="1:13" ht="12.75" customHeight="1">
      <c r="A657" s="27"/>
      <c r="B657" s="4"/>
      <c r="C657" s="4"/>
      <c r="M657" s="5"/>
    </row>
    <row r="658" spans="1:13" ht="12.75" customHeight="1">
      <c r="A658" s="27"/>
      <c r="B658" s="4"/>
      <c r="C658" s="4"/>
      <c r="M658" s="5"/>
    </row>
    <row r="659" spans="1:13" ht="12.75" customHeight="1">
      <c r="A659" s="27"/>
      <c r="B659" s="4"/>
      <c r="C659" s="4"/>
      <c r="M659" s="5"/>
    </row>
    <row r="660" spans="1:13" ht="12.75" customHeight="1">
      <c r="A660" s="27"/>
      <c r="B660" s="4"/>
      <c r="C660" s="4"/>
      <c r="M660" s="5"/>
    </row>
    <row r="661" spans="1:13" ht="12.75" customHeight="1">
      <c r="A661" s="27"/>
      <c r="B661" s="4"/>
      <c r="C661" s="4"/>
      <c r="M661" s="5"/>
    </row>
    <row r="662" spans="1:13" ht="12.75" customHeight="1">
      <c r="A662" s="27"/>
      <c r="B662" s="4"/>
      <c r="C662" s="4"/>
      <c r="M662" s="5"/>
    </row>
    <row r="663" spans="1:13" ht="12.75" customHeight="1">
      <c r="A663" s="27"/>
      <c r="B663" s="4"/>
      <c r="C663" s="4"/>
      <c r="M663" s="5"/>
    </row>
    <row r="664" spans="1:13" ht="12.75" customHeight="1">
      <c r="A664" s="27"/>
      <c r="B664" s="4"/>
      <c r="C664" s="4"/>
      <c r="M664" s="5"/>
    </row>
    <row r="665" spans="1:13" ht="12.75" customHeight="1">
      <c r="A665" s="27"/>
      <c r="B665" s="4"/>
      <c r="C665" s="4"/>
      <c r="M665" s="5"/>
    </row>
    <row r="666" spans="1:13" ht="12.75" customHeight="1">
      <c r="A666" s="27"/>
      <c r="B666" s="4"/>
      <c r="C666" s="4"/>
      <c r="M666" s="5"/>
    </row>
    <row r="667" spans="1:13" ht="12.75" customHeight="1">
      <c r="A667" s="27"/>
      <c r="B667" s="4"/>
      <c r="C667" s="4"/>
      <c r="M667" s="5"/>
    </row>
    <row r="668" spans="1:13" ht="12.75" customHeight="1">
      <c r="A668" s="27"/>
      <c r="B668" s="4"/>
      <c r="C668" s="4"/>
      <c r="M668" s="5"/>
    </row>
    <row r="669" spans="1:13" ht="12.75" customHeight="1">
      <c r="A669" s="27"/>
      <c r="B669" s="4"/>
      <c r="C669" s="4"/>
      <c r="M669" s="5"/>
    </row>
    <row r="670" spans="1:13" ht="12.75" customHeight="1">
      <c r="A670" s="27"/>
      <c r="B670" s="4"/>
      <c r="C670" s="4"/>
      <c r="M670" s="5"/>
    </row>
    <row r="671" spans="1:13" ht="12.75" customHeight="1">
      <c r="A671" s="27"/>
      <c r="B671" s="4"/>
      <c r="C671" s="4"/>
      <c r="M671" s="5"/>
    </row>
    <row r="672" spans="1:13" ht="12.75" customHeight="1">
      <c r="A672" s="27"/>
      <c r="B672" s="4"/>
      <c r="C672" s="4"/>
      <c r="M672" s="5"/>
    </row>
    <row r="673" spans="1:13" ht="12.75" customHeight="1">
      <c r="A673" s="27"/>
      <c r="B673" s="4"/>
      <c r="C673" s="4"/>
      <c r="M673" s="5"/>
    </row>
    <row r="674" spans="1:13" ht="12.75" customHeight="1">
      <c r="A674" s="27"/>
      <c r="B674" s="4"/>
      <c r="C674" s="4"/>
      <c r="M674" s="5"/>
    </row>
    <row r="675" spans="1:13" ht="12.75" customHeight="1">
      <c r="A675" s="27"/>
      <c r="B675" s="4"/>
      <c r="C675" s="4"/>
      <c r="M675" s="5"/>
    </row>
    <row r="676" spans="1:13" ht="12.75" customHeight="1">
      <c r="A676" s="27"/>
      <c r="B676" s="4"/>
      <c r="C676" s="4"/>
      <c r="M676" s="5"/>
    </row>
    <row r="677" spans="1:13" ht="12.75" customHeight="1">
      <c r="A677" s="27"/>
      <c r="B677" s="4"/>
      <c r="C677" s="4"/>
      <c r="M677" s="5"/>
    </row>
    <row r="678" spans="1:13" ht="12.75" customHeight="1">
      <c r="A678" s="27"/>
      <c r="B678" s="4"/>
      <c r="C678" s="4"/>
      <c r="M678" s="5"/>
    </row>
    <row r="679" spans="1:13" ht="12.75" customHeight="1">
      <c r="A679" s="27"/>
      <c r="B679" s="4"/>
      <c r="C679" s="4"/>
      <c r="M679" s="5"/>
    </row>
    <row r="680" spans="1:13" ht="12.75" customHeight="1">
      <c r="A680" s="27"/>
      <c r="B680" s="4"/>
      <c r="C680" s="4"/>
      <c r="M680" s="5"/>
    </row>
    <row r="681" spans="1:13" ht="12.75" customHeight="1">
      <c r="A681" s="27"/>
      <c r="B681" s="4"/>
      <c r="C681" s="4"/>
      <c r="M681" s="5"/>
    </row>
    <row r="682" spans="1:13" ht="12.75" customHeight="1">
      <c r="A682" s="27"/>
      <c r="B682" s="4"/>
      <c r="C682" s="4"/>
      <c r="M682" s="5"/>
    </row>
    <row r="683" spans="1:13" ht="12.75" customHeight="1">
      <c r="A683" s="27"/>
      <c r="B683" s="4"/>
      <c r="C683" s="4"/>
      <c r="M683" s="5"/>
    </row>
    <row r="684" spans="1:13" ht="12.75" customHeight="1">
      <c r="A684" s="27"/>
      <c r="B684" s="4"/>
      <c r="C684" s="4"/>
      <c r="M684" s="5"/>
    </row>
    <row r="685" spans="1:13" ht="12.75" customHeight="1">
      <c r="A685" s="27"/>
      <c r="B685" s="4"/>
      <c r="C685" s="4"/>
      <c r="M685" s="5"/>
    </row>
    <row r="686" spans="1:13" ht="12.75" customHeight="1">
      <c r="A686" s="27"/>
      <c r="B686" s="4"/>
      <c r="C686" s="4"/>
      <c r="M686" s="5"/>
    </row>
    <row r="687" spans="1:13" ht="12.75" customHeight="1">
      <c r="A687" s="27"/>
      <c r="B687" s="4"/>
      <c r="C687" s="4"/>
      <c r="M687" s="5"/>
    </row>
    <row r="688" spans="1:13" ht="12.75" customHeight="1">
      <c r="A688" s="27"/>
      <c r="B688" s="4"/>
      <c r="C688" s="4"/>
      <c r="M688" s="5"/>
    </row>
    <row r="689" spans="1:13" ht="12.75" customHeight="1">
      <c r="A689" s="27"/>
      <c r="B689" s="4"/>
      <c r="C689" s="4"/>
      <c r="M689" s="5"/>
    </row>
    <row r="690" spans="1:13" ht="12.75" customHeight="1">
      <c r="A690" s="27"/>
      <c r="B690" s="4"/>
      <c r="C690" s="4"/>
      <c r="M690" s="5"/>
    </row>
    <row r="691" spans="1:13" ht="12.75" customHeight="1">
      <c r="A691" s="27"/>
      <c r="B691" s="4"/>
      <c r="C691" s="4"/>
      <c r="M691" s="5"/>
    </row>
    <row r="692" spans="1:13" ht="12.75" customHeight="1">
      <c r="A692" s="27"/>
      <c r="B692" s="4"/>
      <c r="C692" s="4"/>
      <c r="M692" s="5"/>
    </row>
    <row r="693" spans="1:13" ht="12.75" customHeight="1">
      <c r="A693" s="27"/>
      <c r="B693" s="4"/>
      <c r="C693" s="4"/>
      <c r="M693" s="5"/>
    </row>
    <row r="694" spans="1:13" ht="12.75" customHeight="1">
      <c r="A694" s="27"/>
      <c r="B694" s="4"/>
      <c r="C694" s="4"/>
      <c r="M694" s="5"/>
    </row>
    <row r="695" spans="1:13" ht="12.75" customHeight="1">
      <c r="A695" s="27"/>
      <c r="B695" s="4"/>
      <c r="C695" s="4"/>
      <c r="M695" s="5"/>
    </row>
    <row r="696" spans="1:13" ht="12.75" customHeight="1">
      <c r="A696" s="27"/>
      <c r="B696" s="4"/>
      <c r="C696" s="4"/>
      <c r="M696" s="5"/>
    </row>
    <row r="697" spans="1:13" ht="12.75" customHeight="1">
      <c r="A697" s="27"/>
      <c r="B697" s="4"/>
      <c r="C697" s="4"/>
      <c r="M697" s="5"/>
    </row>
    <row r="698" spans="1:13" ht="12.75" customHeight="1">
      <c r="A698" s="27"/>
      <c r="B698" s="4"/>
      <c r="C698" s="4"/>
      <c r="M698" s="5"/>
    </row>
    <row r="699" spans="1:13" ht="12.75" customHeight="1">
      <c r="A699" s="27"/>
      <c r="B699" s="4"/>
      <c r="C699" s="4"/>
      <c r="M699" s="5"/>
    </row>
    <row r="700" spans="1:13" ht="12.75" customHeight="1">
      <c r="A700" s="27"/>
      <c r="B700" s="4"/>
      <c r="C700" s="4"/>
      <c r="M700" s="5"/>
    </row>
    <row r="701" spans="1:13" ht="12.75" customHeight="1">
      <c r="A701" s="27"/>
      <c r="B701" s="4"/>
      <c r="C701" s="4"/>
      <c r="M701" s="5"/>
    </row>
    <row r="702" spans="1:13" ht="12.75" customHeight="1">
      <c r="A702" s="27"/>
      <c r="B702" s="4"/>
      <c r="C702" s="4"/>
      <c r="M702" s="5"/>
    </row>
    <row r="703" spans="1:13" ht="12.75" customHeight="1">
      <c r="A703" s="27"/>
      <c r="B703" s="4"/>
      <c r="C703" s="4"/>
      <c r="M703" s="5"/>
    </row>
    <row r="704" spans="1:13" ht="12.75" customHeight="1">
      <c r="A704" s="27"/>
      <c r="B704" s="4"/>
      <c r="C704" s="4"/>
      <c r="M704" s="5"/>
    </row>
    <row r="705" spans="1:13" ht="12.75" customHeight="1">
      <c r="A705" s="27"/>
      <c r="B705" s="4"/>
      <c r="C705" s="4"/>
      <c r="M705" s="5"/>
    </row>
    <row r="706" spans="1:13" ht="12.75" customHeight="1">
      <c r="A706" s="27"/>
      <c r="B706" s="4"/>
      <c r="C706" s="4"/>
      <c r="M706" s="5"/>
    </row>
    <row r="707" spans="1:13" ht="12.75" customHeight="1">
      <c r="A707" s="27"/>
      <c r="B707" s="4"/>
      <c r="C707" s="4"/>
      <c r="M707" s="5"/>
    </row>
    <row r="708" spans="1:13" ht="12.75" customHeight="1">
      <c r="A708" s="27"/>
      <c r="B708" s="4"/>
      <c r="C708" s="4"/>
      <c r="M708" s="5"/>
    </row>
    <row r="709" spans="1:13" ht="12.75" customHeight="1">
      <c r="A709" s="27"/>
      <c r="B709" s="4"/>
      <c r="C709" s="4"/>
      <c r="M709" s="5"/>
    </row>
    <row r="710" spans="1:13" ht="12.75" customHeight="1">
      <c r="A710" s="27"/>
      <c r="B710" s="4"/>
      <c r="C710" s="4"/>
      <c r="M710" s="5"/>
    </row>
    <row r="711" spans="1:13" ht="12.75" customHeight="1">
      <c r="A711" s="27"/>
      <c r="B711" s="4"/>
      <c r="C711" s="4"/>
      <c r="M711" s="5"/>
    </row>
    <row r="712" spans="1:13" ht="12.75" customHeight="1">
      <c r="A712" s="27"/>
      <c r="B712" s="4"/>
      <c r="C712" s="4"/>
      <c r="M712" s="5"/>
    </row>
    <row r="713" spans="1:13" ht="12.75" customHeight="1">
      <c r="A713" s="27"/>
      <c r="B713" s="4"/>
      <c r="C713" s="4"/>
      <c r="M713" s="5"/>
    </row>
    <row r="714" spans="1:13" ht="12.75" customHeight="1">
      <c r="A714" s="27"/>
      <c r="B714" s="4"/>
      <c r="C714" s="4"/>
      <c r="M714" s="5"/>
    </row>
    <row r="715" spans="1:13" ht="12.75" customHeight="1">
      <c r="A715" s="27"/>
      <c r="B715" s="4"/>
      <c r="C715" s="4"/>
      <c r="M715" s="5"/>
    </row>
    <row r="716" spans="1:13" ht="12.75" customHeight="1">
      <c r="A716" s="27"/>
      <c r="B716" s="4"/>
      <c r="C716" s="4"/>
      <c r="M716" s="5"/>
    </row>
    <row r="717" spans="1:13" ht="12.75" customHeight="1">
      <c r="A717" s="27"/>
      <c r="B717" s="4"/>
      <c r="C717" s="4"/>
      <c r="M717" s="5"/>
    </row>
    <row r="718" spans="1:13" ht="12.75" customHeight="1">
      <c r="A718" s="27"/>
      <c r="B718" s="4"/>
      <c r="C718" s="4"/>
      <c r="M718" s="5"/>
    </row>
    <row r="719" spans="1:13" ht="12.75" customHeight="1">
      <c r="A719" s="27"/>
      <c r="B719" s="4"/>
      <c r="C719" s="4"/>
      <c r="M719" s="5"/>
    </row>
    <row r="720" spans="1:13" ht="12.75" customHeight="1">
      <c r="A720" s="27"/>
      <c r="B720" s="4"/>
      <c r="C720" s="4"/>
      <c r="M720" s="5"/>
    </row>
    <row r="721" spans="1:13" ht="12.75" customHeight="1">
      <c r="A721" s="27"/>
      <c r="B721" s="4"/>
      <c r="C721" s="4"/>
      <c r="M721" s="5"/>
    </row>
    <row r="722" spans="1:13" ht="12.75" customHeight="1">
      <c r="A722" s="27"/>
      <c r="B722" s="4"/>
      <c r="C722" s="4"/>
      <c r="M722" s="5"/>
    </row>
    <row r="723" spans="1:13" ht="12.75" customHeight="1">
      <c r="A723" s="27"/>
      <c r="B723" s="4"/>
      <c r="C723" s="4"/>
      <c r="M723" s="5"/>
    </row>
    <row r="724" spans="1:13" ht="12.75" customHeight="1">
      <c r="A724" s="27"/>
      <c r="B724" s="4"/>
      <c r="C724" s="4"/>
      <c r="M724" s="5"/>
    </row>
    <row r="725" spans="1:13" ht="12.75" customHeight="1">
      <c r="A725" s="27"/>
      <c r="B725" s="4"/>
      <c r="C725" s="4"/>
      <c r="M725" s="5"/>
    </row>
    <row r="726" spans="1:13" ht="12.75" customHeight="1">
      <c r="A726" s="27"/>
      <c r="B726" s="4"/>
      <c r="C726" s="4"/>
      <c r="M726" s="5"/>
    </row>
    <row r="727" spans="1:13" ht="12.75" customHeight="1">
      <c r="A727" s="27"/>
      <c r="B727" s="4"/>
      <c r="C727" s="4"/>
      <c r="M727" s="5"/>
    </row>
    <row r="728" spans="1:13" ht="12.75" customHeight="1">
      <c r="A728" s="27"/>
      <c r="B728" s="4"/>
      <c r="C728" s="4"/>
      <c r="M728" s="5"/>
    </row>
    <row r="729" spans="1:13" ht="12.75" customHeight="1">
      <c r="A729" s="27"/>
      <c r="B729" s="4"/>
      <c r="C729" s="4"/>
      <c r="M729" s="5"/>
    </row>
    <row r="730" spans="1:13" ht="12.75" customHeight="1">
      <c r="A730" s="27"/>
      <c r="B730" s="4"/>
      <c r="C730" s="4"/>
      <c r="M730" s="5"/>
    </row>
    <row r="731" spans="1:13" ht="12.75" customHeight="1">
      <c r="A731" s="27"/>
      <c r="B731" s="4"/>
      <c r="C731" s="4"/>
      <c r="M731" s="5"/>
    </row>
    <row r="732" spans="1:13" ht="12.75" customHeight="1">
      <c r="A732" s="27"/>
      <c r="B732" s="4"/>
      <c r="C732" s="4"/>
      <c r="M732" s="5"/>
    </row>
    <row r="733" spans="1:13" ht="12.75" customHeight="1">
      <c r="A733" s="27"/>
      <c r="B733" s="4"/>
      <c r="C733" s="4"/>
      <c r="M733" s="5"/>
    </row>
    <row r="734" spans="1:13" ht="12.75" customHeight="1">
      <c r="A734" s="27"/>
      <c r="B734" s="4"/>
      <c r="C734" s="4"/>
      <c r="M734" s="5"/>
    </row>
    <row r="735" spans="1:13" ht="12.75" customHeight="1">
      <c r="A735" s="27"/>
      <c r="B735" s="4"/>
      <c r="C735" s="4"/>
      <c r="M735" s="5"/>
    </row>
    <row r="736" spans="1:13" ht="12.75" customHeight="1">
      <c r="A736" s="27"/>
      <c r="B736" s="4"/>
      <c r="C736" s="4"/>
      <c r="M736" s="5"/>
    </row>
    <row r="737" spans="1:13" ht="12.75" customHeight="1">
      <c r="A737" s="27"/>
      <c r="B737" s="4"/>
      <c r="C737" s="4"/>
      <c r="M737" s="5"/>
    </row>
    <row r="738" spans="1:13" ht="12.75" customHeight="1">
      <c r="A738" s="27"/>
      <c r="B738" s="4"/>
      <c r="C738" s="4"/>
      <c r="M738" s="5"/>
    </row>
    <row r="739" spans="1:13" ht="12.75" customHeight="1">
      <c r="A739" s="27"/>
      <c r="B739" s="4"/>
      <c r="C739" s="4"/>
      <c r="M739" s="5"/>
    </row>
    <row r="740" spans="1:13" ht="12.75" customHeight="1">
      <c r="A740" s="27"/>
      <c r="B740" s="4"/>
      <c r="C740" s="4"/>
      <c r="M740" s="5"/>
    </row>
    <row r="741" spans="1:13" ht="12.75" customHeight="1">
      <c r="A741" s="27"/>
      <c r="B741" s="4"/>
      <c r="C741" s="4"/>
      <c r="M741" s="5"/>
    </row>
    <row r="742" spans="1:13" ht="12.75" customHeight="1">
      <c r="A742" s="27"/>
      <c r="B742" s="4"/>
      <c r="C742" s="4"/>
      <c r="M742" s="5"/>
    </row>
    <row r="743" spans="1:13" ht="12.75" customHeight="1">
      <c r="A743" s="27"/>
      <c r="B743" s="4"/>
      <c r="C743" s="4"/>
      <c r="M743" s="5"/>
    </row>
    <row r="744" spans="1:13" ht="12.75" customHeight="1">
      <c r="A744" s="27"/>
      <c r="B744" s="4"/>
      <c r="C744" s="4"/>
      <c r="M744" s="5"/>
    </row>
    <row r="745" spans="1:13" ht="12.75" customHeight="1">
      <c r="A745" s="27"/>
      <c r="B745" s="4"/>
      <c r="C745" s="4"/>
      <c r="M745" s="5"/>
    </row>
    <row r="746" spans="1:13" ht="12.75" customHeight="1">
      <c r="A746" s="27"/>
      <c r="B746" s="4"/>
      <c r="C746" s="4"/>
      <c r="M746" s="5"/>
    </row>
    <row r="747" spans="1:13" ht="12.75" customHeight="1">
      <c r="A747" s="27"/>
      <c r="B747" s="4"/>
      <c r="C747" s="4"/>
      <c r="M747" s="5"/>
    </row>
    <row r="748" spans="1:13" ht="12.75" customHeight="1">
      <c r="A748" s="27"/>
      <c r="B748" s="4"/>
      <c r="C748" s="4"/>
      <c r="M748" s="5"/>
    </row>
    <row r="749" spans="1:13" ht="12.75" customHeight="1">
      <c r="A749" s="27"/>
      <c r="B749" s="4"/>
      <c r="C749" s="4"/>
      <c r="M749" s="5"/>
    </row>
    <row r="750" spans="1:13" ht="12.75" customHeight="1">
      <c r="A750" s="27"/>
      <c r="B750" s="4"/>
      <c r="C750" s="4"/>
      <c r="M750" s="5"/>
    </row>
    <row r="751" spans="1:13" ht="12.75" customHeight="1">
      <c r="A751" s="27"/>
      <c r="B751" s="4"/>
      <c r="C751" s="4"/>
      <c r="M751" s="5"/>
    </row>
    <row r="752" spans="1:13" ht="12.75" customHeight="1">
      <c r="A752" s="27"/>
      <c r="B752" s="4"/>
      <c r="C752" s="4"/>
      <c r="M752" s="5"/>
    </row>
    <row r="753" spans="1:13" ht="12.75" customHeight="1">
      <c r="A753" s="27"/>
      <c r="B753" s="4"/>
      <c r="C753" s="4"/>
      <c r="M753" s="5"/>
    </row>
    <row r="754" spans="1:13" ht="12.75" customHeight="1">
      <c r="A754" s="27"/>
      <c r="B754" s="4"/>
      <c r="C754" s="4"/>
      <c r="M754" s="5"/>
    </row>
    <row r="755" spans="1:13" ht="12.75" customHeight="1">
      <c r="A755" s="27"/>
      <c r="B755" s="4"/>
      <c r="C755" s="4"/>
      <c r="M755" s="5"/>
    </row>
    <row r="756" spans="1:13" ht="12.75" customHeight="1">
      <c r="A756" s="27"/>
      <c r="B756" s="4"/>
      <c r="C756" s="4"/>
      <c r="M756" s="5"/>
    </row>
    <row r="757" spans="1:13" ht="12.75" customHeight="1">
      <c r="A757" s="27"/>
      <c r="B757" s="4"/>
      <c r="C757" s="4"/>
      <c r="M757" s="5"/>
    </row>
    <row r="758" spans="1:13" ht="12.75" customHeight="1">
      <c r="A758" s="27"/>
      <c r="B758" s="4"/>
      <c r="C758" s="4"/>
      <c r="M758" s="5"/>
    </row>
    <row r="759" spans="1:13" ht="12.75" customHeight="1">
      <c r="A759" s="27"/>
      <c r="B759" s="4"/>
      <c r="C759" s="4"/>
      <c r="M759" s="5"/>
    </row>
    <row r="760" spans="1:13" ht="12.75" customHeight="1">
      <c r="A760" s="27"/>
      <c r="B760" s="4"/>
      <c r="C760" s="4"/>
      <c r="M760" s="5"/>
    </row>
    <row r="761" spans="1:13" ht="12.75" customHeight="1">
      <c r="A761" s="27"/>
      <c r="B761" s="4"/>
      <c r="C761" s="4"/>
      <c r="M761" s="5"/>
    </row>
    <row r="762" spans="1:13" ht="12.75" customHeight="1">
      <c r="A762" s="27"/>
      <c r="B762" s="4"/>
      <c r="C762" s="4"/>
      <c r="M762" s="5"/>
    </row>
    <row r="763" spans="1:13" ht="12.75" customHeight="1">
      <c r="A763" s="27"/>
      <c r="B763" s="4"/>
      <c r="C763" s="4"/>
      <c r="M763" s="5"/>
    </row>
    <row r="764" spans="1:13" ht="12.75" customHeight="1">
      <c r="A764" s="27"/>
      <c r="B764" s="4"/>
      <c r="C764" s="4"/>
      <c r="M764" s="5"/>
    </row>
    <row r="765" spans="1:13" ht="12.75" customHeight="1">
      <c r="A765" s="27"/>
      <c r="B765" s="4"/>
      <c r="C765" s="4"/>
      <c r="M765" s="5"/>
    </row>
    <row r="766" spans="1:13" ht="12.75" customHeight="1">
      <c r="A766" s="27"/>
      <c r="B766" s="4"/>
      <c r="C766" s="4"/>
      <c r="M766" s="5"/>
    </row>
    <row r="767" spans="1:13" ht="12.75" customHeight="1">
      <c r="A767" s="27"/>
      <c r="B767" s="4"/>
      <c r="C767" s="4"/>
      <c r="M767" s="5"/>
    </row>
    <row r="768" spans="1:13" ht="12.75" customHeight="1">
      <c r="A768" s="27"/>
      <c r="B768" s="4"/>
      <c r="C768" s="4"/>
      <c r="M768" s="5"/>
    </row>
    <row r="769" spans="1:13" ht="12.75" customHeight="1">
      <c r="A769" s="27"/>
      <c r="B769" s="4"/>
      <c r="C769" s="4"/>
      <c r="M769" s="5"/>
    </row>
    <row r="770" spans="1:13" ht="12.75" customHeight="1">
      <c r="A770" s="27"/>
      <c r="B770" s="4"/>
      <c r="C770" s="4"/>
      <c r="M770" s="5"/>
    </row>
    <row r="771" spans="1:13" ht="12.75" customHeight="1">
      <c r="A771" s="27"/>
      <c r="B771" s="4"/>
      <c r="C771" s="4"/>
      <c r="M771" s="5"/>
    </row>
    <row r="772" spans="1:13" ht="12.75" customHeight="1">
      <c r="A772" s="27"/>
      <c r="B772" s="4"/>
      <c r="C772" s="4"/>
      <c r="M772" s="5"/>
    </row>
    <row r="773" spans="1:13" ht="12.75" customHeight="1">
      <c r="A773" s="27"/>
      <c r="B773" s="4"/>
      <c r="C773" s="4"/>
      <c r="M773" s="5"/>
    </row>
    <row r="774" spans="1:13" ht="12.75" customHeight="1">
      <c r="A774" s="27"/>
      <c r="B774" s="4"/>
      <c r="C774" s="4"/>
      <c r="M774" s="5"/>
    </row>
    <row r="775" spans="1:13" ht="12.75" customHeight="1">
      <c r="A775" s="27"/>
      <c r="B775" s="4"/>
      <c r="C775" s="4"/>
      <c r="M775" s="5"/>
    </row>
    <row r="776" spans="1:13" ht="12.75" customHeight="1">
      <c r="A776" s="27"/>
      <c r="B776" s="4"/>
      <c r="C776" s="4"/>
      <c r="M776" s="5"/>
    </row>
    <row r="777" spans="1:13" ht="12.75" customHeight="1">
      <c r="A777" s="27"/>
      <c r="B777" s="4"/>
      <c r="C777" s="4"/>
      <c r="M777" s="5"/>
    </row>
    <row r="778" spans="1:13" ht="12.75" customHeight="1">
      <c r="A778" s="27"/>
      <c r="B778" s="4"/>
      <c r="C778" s="4"/>
      <c r="M778" s="5"/>
    </row>
    <row r="779" spans="1:13" ht="12.75" customHeight="1">
      <c r="A779" s="27"/>
      <c r="B779" s="4"/>
      <c r="C779" s="4"/>
      <c r="M779" s="5"/>
    </row>
    <row r="780" spans="1:13" ht="12.75" customHeight="1">
      <c r="A780" s="27"/>
      <c r="B780" s="4"/>
      <c r="C780" s="4"/>
      <c r="M780" s="5"/>
    </row>
    <row r="781" spans="1:13" ht="12.75" customHeight="1">
      <c r="A781" s="27"/>
      <c r="B781" s="4"/>
      <c r="C781" s="4"/>
      <c r="M781" s="5"/>
    </row>
    <row r="782" spans="1:13" ht="12.75" customHeight="1">
      <c r="A782" s="27"/>
      <c r="B782" s="4"/>
      <c r="C782" s="4"/>
      <c r="M782" s="5"/>
    </row>
    <row r="783" spans="1:13" ht="12.75" customHeight="1">
      <c r="A783" s="27"/>
      <c r="B783" s="4"/>
      <c r="C783" s="4"/>
      <c r="M783" s="5"/>
    </row>
    <row r="784" spans="1:13" ht="12.75" customHeight="1">
      <c r="A784" s="27"/>
      <c r="B784" s="4"/>
      <c r="C784" s="4"/>
      <c r="M784" s="5"/>
    </row>
    <row r="785" spans="1:13" ht="12.75" customHeight="1">
      <c r="A785" s="27"/>
      <c r="B785" s="4"/>
      <c r="C785" s="4"/>
      <c r="M785" s="5"/>
    </row>
    <row r="786" spans="1:13" ht="12.75" customHeight="1">
      <c r="A786" s="27"/>
      <c r="B786" s="4"/>
      <c r="C786" s="4"/>
      <c r="M786" s="5"/>
    </row>
    <row r="787" spans="1:13" ht="12.75" customHeight="1">
      <c r="A787" s="27"/>
      <c r="B787" s="4"/>
      <c r="C787" s="4"/>
      <c r="M787" s="5"/>
    </row>
    <row r="788" spans="1:13" ht="12.75" customHeight="1">
      <c r="A788" s="27"/>
      <c r="B788" s="4"/>
      <c r="C788" s="4"/>
      <c r="M788" s="5"/>
    </row>
    <row r="789" spans="1:13" ht="12.75" customHeight="1">
      <c r="A789" s="27"/>
      <c r="B789" s="4"/>
      <c r="C789" s="4"/>
      <c r="M789" s="5"/>
    </row>
    <row r="790" spans="1:13" ht="12.75" customHeight="1">
      <c r="A790" s="27"/>
      <c r="B790" s="4"/>
      <c r="C790" s="4"/>
      <c r="M790" s="5"/>
    </row>
    <row r="791" spans="1:13" ht="12.75" customHeight="1">
      <c r="A791" s="27"/>
      <c r="B791" s="4"/>
      <c r="C791" s="4"/>
      <c r="M791" s="5"/>
    </row>
    <row r="792" spans="1:13" ht="12.75" customHeight="1">
      <c r="A792" s="27"/>
      <c r="B792" s="4"/>
      <c r="C792" s="4"/>
      <c r="M792" s="5"/>
    </row>
    <row r="793" spans="1:13" ht="12.75" customHeight="1">
      <c r="A793" s="27"/>
      <c r="B793" s="4"/>
      <c r="C793" s="4"/>
      <c r="M793" s="5"/>
    </row>
    <row r="794" spans="1:13" ht="12.75" customHeight="1">
      <c r="A794" s="27"/>
      <c r="B794" s="4"/>
      <c r="C794" s="4"/>
      <c r="M794" s="5"/>
    </row>
    <row r="795" spans="1:13" ht="12.75" customHeight="1">
      <c r="A795" s="27"/>
      <c r="B795" s="4"/>
      <c r="C795" s="4"/>
      <c r="M795" s="5"/>
    </row>
    <row r="796" spans="1:13" ht="12.75" customHeight="1">
      <c r="A796" s="27"/>
      <c r="B796" s="4"/>
      <c r="C796" s="4"/>
      <c r="M796" s="5"/>
    </row>
    <row r="797" spans="1:13" ht="12.75" customHeight="1">
      <c r="A797" s="27"/>
      <c r="B797" s="4"/>
      <c r="C797" s="4"/>
      <c r="M797" s="5"/>
    </row>
    <row r="798" spans="1:13" ht="12.75" customHeight="1">
      <c r="A798" s="27"/>
      <c r="B798" s="4"/>
      <c r="C798" s="4"/>
      <c r="M798" s="5"/>
    </row>
    <row r="799" spans="1:13" ht="12.75" customHeight="1">
      <c r="A799" s="27"/>
      <c r="B799" s="4"/>
      <c r="C799" s="4"/>
      <c r="M799" s="5"/>
    </row>
    <row r="800" spans="1:13" ht="12.75" customHeight="1">
      <c r="A800" s="27"/>
      <c r="B800" s="4"/>
      <c r="C800" s="4"/>
      <c r="M800" s="5"/>
    </row>
    <row r="801" spans="1:13" ht="12.75" customHeight="1">
      <c r="A801" s="27"/>
      <c r="B801" s="4"/>
      <c r="C801" s="4"/>
      <c r="M801" s="5"/>
    </row>
    <row r="802" spans="1:13" ht="12.75" customHeight="1">
      <c r="A802" s="27"/>
      <c r="B802" s="4"/>
      <c r="C802" s="4"/>
      <c r="M802" s="5"/>
    </row>
    <row r="803" spans="1:13" ht="12.75" customHeight="1">
      <c r="A803" s="27"/>
      <c r="B803" s="4"/>
      <c r="C803" s="4"/>
      <c r="M803" s="5"/>
    </row>
    <row r="804" spans="1:13" ht="12.75" customHeight="1">
      <c r="A804" s="27"/>
      <c r="B804" s="4"/>
      <c r="C804" s="4"/>
      <c r="M804" s="5"/>
    </row>
    <row r="805" spans="1:13" ht="12.75" customHeight="1">
      <c r="A805" s="27"/>
      <c r="B805" s="4"/>
      <c r="C805" s="4"/>
      <c r="M805" s="5"/>
    </row>
    <row r="806" spans="1:13" ht="12.75" customHeight="1">
      <c r="A806" s="27"/>
      <c r="B806" s="4"/>
      <c r="C806" s="4"/>
      <c r="M806" s="5"/>
    </row>
    <row r="807" spans="1:13" ht="12.75" customHeight="1">
      <c r="A807" s="27"/>
      <c r="B807" s="4"/>
      <c r="C807" s="4"/>
      <c r="M807" s="5"/>
    </row>
    <row r="808" spans="1:13" ht="12.75" customHeight="1">
      <c r="A808" s="27"/>
      <c r="B808" s="4"/>
      <c r="C808" s="4"/>
      <c r="M808" s="5"/>
    </row>
    <row r="809" spans="1:13" ht="12.75" customHeight="1">
      <c r="A809" s="27"/>
      <c r="B809" s="4"/>
      <c r="C809" s="4"/>
      <c r="M809" s="5"/>
    </row>
    <row r="810" spans="1:13" ht="12.75" customHeight="1">
      <c r="A810" s="27"/>
      <c r="B810" s="4"/>
      <c r="C810" s="4"/>
      <c r="M810" s="5"/>
    </row>
    <row r="811" spans="1:13" ht="12.75" customHeight="1">
      <c r="A811" s="27"/>
      <c r="B811" s="4"/>
      <c r="C811" s="4"/>
      <c r="M811" s="5"/>
    </row>
    <row r="812" spans="1:13" ht="12.75" customHeight="1">
      <c r="A812" s="27"/>
      <c r="B812" s="4"/>
      <c r="C812" s="4"/>
      <c r="M812" s="5"/>
    </row>
    <row r="813" spans="1:13" ht="12.75" customHeight="1">
      <c r="A813" s="27"/>
      <c r="B813" s="4"/>
      <c r="C813" s="4"/>
      <c r="M813" s="5"/>
    </row>
    <row r="814" spans="1:13" ht="12.75" customHeight="1">
      <c r="A814" s="27"/>
      <c r="B814" s="4"/>
      <c r="C814" s="4"/>
      <c r="M814" s="5"/>
    </row>
    <row r="815" spans="1:13" ht="12.75" customHeight="1">
      <c r="A815" s="27"/>
      <c r="B815" s="4"/>
      <c r="C815" s="4"/>
      <c r="M815" s="5"/>
    </row>
    <row r="816" spans="1:13" ht="12.75" customHeight="1">
      <c r="A816" s="27"/>
      <c r="B816" s="4"/>
      <c r="C816" s="4"/>
      <c r="M816" s="5"/>
    </row>
    <row r="817" spans="1:13" ht="12.75" customHeight="1">
      <c r="A817" s="27"/>
      <c r="B817" s="4"/>
      <c r="C817" s="4"/>
      <c r="M817" s="5"/>
    </row>
    <row r="818" spans="1:13" ht="12.75" customHeight="1">
      <c r="A818" s="27"/>
      <c r="B818" s="4"/>
      <c r="C818" s="4"/>
      <c r="M818" s="5"/>
    </row>
    <row r="819" spans="1:13" ht="12.75" customHeight="1">
      <c r="A819" s="27"/>
      <c r="B819" s="4"/>
      <c r="C819" s="4"/>
      <c r="M819" s="5"/>
    </row>
    <row r="820" spans="1:13" ht="12.75" customHeight="1">
      <c r="A820" s="27"/>
      <c r="B820" s="4"/>
      <c r="C820" s="4"/>
      <c r="M820" s="5"/>
    </row>
    <row r="821" spans="1:13" ht="12.75" customHeight="1">
      <c r="A821" s="27"/>
      <c r="B821" s="4"/>
      <c r="C821" s="4"/>
      <c r="M821" s="5"/>
    </row>
    <row r="822" spans="1:13" ht="12.75" customHeight="1">
      <c r="A822" s="27"/>
      <c r="B822" s="4"/>
      <c r="C822" s="4"/>
      <c r="M822" s="5"/>
    </row>
    <row r="823" spans="1:13" ht="12.75" customHeight="1">
      <c r="A823" s="27"/>
      <c r="B823" s="4"/>
      <c r="C823" s="4"/>
      <c r="M823" s="5"/>
    </row>
    <row r="824" spans="1:13" ht="12.75" customHeight="1">
      <c r="A824" s="27"/>
      <c r="B824" s="4"/>
      <c r="C824" s="4"/>
      <c r="M824" s="5"/>
    </row>
    <row r="825" spans="1:13" ht="12.75" customHeight="1">
      <c r="A825" s="27"/>
      <c r="B825" s="4"/>
      <c r="C825" s="4"/>
      <c r="M825" s="5"/>
    </row>
    <row r="826" spans="1:13" ht="12.75" customHeight="1">
      <c r="A826" s="27"/>
      <c r="B826" s="4"/>
      <c r="C826" s="4"/>
      <c r="M826" s="5"/>
    </row>
    <row r="827" spans="1:13" ht="12.75" customHeight="1">
      <c r="A827" s="27"/>
      <c r="B827" s="4"/>
      <c r="C827" s="4"/>
      <c r="M827" s="5"/>
    </row>
    <row r="828" spans="1:13" ht="12.75" customHeight="1">
      <c r="A828" s="27"/>
      <c r="B828" s="4"/>
      <c r="C828" s="4"/>
      <c r="M828" s="5"/>
    </row>
    <row r="829" spans="1:13" ht="12.75" customHeight="1">
      <c r="A829" s="27"/>
      <c r="B829" s="4"/>
      <c r="C829" s="4"/>
      <c r="M829" s="5"/>
    </row>
    <row r="830" spans="1:13" ht="12.75" customHeight="1">
      <c r="A830" s="27"/>
      <c r="B830" s="4"/>
      <c r="C830" s="4"/>
      <c r="M830" s="5"/>
    </row>
    <row r="831" spans="1:13" ht="12.75" customHeight="1">
      <c r="A831" s="27"/>
      <c r="B831" s="4"/>
      <c r="C831" s="4"/>
      <c r="M831" s="5"/>
    </row>
    <row r="832" spans="1:13" ht="12.75" customHeight="1">
      <c r="A832" s="27"/>
      <c r="B832" s="4"/>
      <c r="C832" s="4"/>
      <c r="M832" s="5"/>
    </row>
    <row r="833" spans="1:13" ht="12.75" customHeight="1">
      <c r="A833" s="27"/>
      <c r="B833" s="4"/>
      <c r="C833" s="4"/>
      <c r="M833" s="5"/>
    </row>
    <row r="834" spans="1:13" ht="12.75" customHeight="1">
      <c r="A834" s="27"/>
      <c r="B834" s="4"/>
      <c r="C834" s="4"/>
      <c r="M834" s="5"/>
    </row>
    <row r="835" spans="1:13" ht="12.75" customHeight="1">
      <c r="A835" s="27"/>
      <c r="B835" s="4"/>
      <c r="C835" s="4"/>
      <c r="M835" s="5"/>
    </row>
    <row r="836" spans="1:13" ht="12.75" customHeight="1">
      <c r="A836" s="27"/>
      <c r="B836" s="4"/>
      <c r="C836" s="4"/>
      <c r="M836" s="5"/>
    </row>
    <row r="837" spans="1:13" ht="12.75" customHeight="1">
      <c r="A837" s="27"/>
      <c r="B837" s="4"/>
      <c r="C837" s="4"/>
      <c r="M837" s="5"/>
    </row>
    <row r="838" spans="1:13" ht="12.75" customHeight="1">
      <c r="A838" s="27"/>
      <c r="B838" s="4"/>
      <c r="C838" s="4"/>
      <c r="M838" s="5"/>
    </row>
    <row r="839" spans="1:13" ht="12.75" customHeight="1">
      <c r="A839" s="27"/>
      <c r="B839" s="4"/>
      <c r="C839" s="4"/>
      <c r="M839" s="5"/>
    </row>
    <row r="840" spans="1:13" ht="12.75" customHeight="1">
      <c r="A840" s="27"/>
      <c r="B840" s="4"/>
      <c r="C840" s="4"/>
      <c r="M840" s="5"/>
    </row>
    <row r="841" spans="1:13" ht="12.75" customHeight="1">
      <c r="A841" s="27"/>
      <c r="B841" s="4"/>
      <c r="C841" s="4"/>
      <c r="M841" s="5"/>
    </row>
    <row r="842" spans="1:13" ht="12.75" customHeight="1">
      <c r="A842" s="27"/>
      <c r="B842" s="4"/>
      <c r="C842" s="4"/>
      <c r="M842" s="5"/>
    </row>
    <row r="843" spans="1:13" ht="12.75" customHeight="1">
      <c r="A843" s="27"/>
      <c r="B843" s="4"/>
      <c r="C843" s="4"/>
      <c r="M843" s="5"/>
    </row>
    <row r="844" spans="1:13" ht="12.75" customHeight="1">
      <c r="A844" s="27"/>
      <c r="B844" s="4"/>
      <c r="C844" s="4"/>
      <c r="M844" s="5"/>
    </row>
    <row r="845" spans="1:13" ht="12.75" customHeight="1">
      <c r="A845" s="27"/>
      <c r="B845" s="4"/>
      <c r="C845" s="4"/>
      <c r="M845" s="5"/>
    </row>
    <row r="846" spans="1:13" ht="12.75" customHeight="1">
      <c r="A846" s="27"/>
      <c r="B846" s="4"/>
      <c r="C846" s="4"/>
      <c r="M846" s="5"/>
    </row>
    <row r="847" spans="1:13" ht="12.75" customHeight="1">
      <c r="A847" s="27"/>
      <c r="B847" s="4"/>
      <c r="C847" s="4"/>
      <c r="M847" s="5"/>
    </row>
    <row r="848" spans="1:13" ht="12.75" customHeight="1">
      <c r="A848" s="27"/>
      <c r="B848" s="4"/>
      <c r="C848" s="4"/>
      <c r="M848" s="5"/>
    </row>
    <row r="849" spans="1:13" ht="12.75" customHeight="1">
      <c r="A849" s="27"/>
      <c r="B849" s="4"/>
      <c r="C849" s="4"/>
      <c r="M849" s="5"/>
    </row>
    <row r="850" spans="1:13" ht="12.75" customHeight="1">
      <c r="A850" s="27"/>
      <c r="B850" s="4"/>
      <c r="C850" s="4"/>
      <c r="M850" s="5"/>
    </row>
    <row r="851" spans="1:13" ht="12.75" customHeight="1">
      <c r="A851" s="27"/>
      <c r="B851" s="4"/>
      <c r="C851" s="4"/>
      <c r="M851" s="5"/>
    </row>
    <row r="852" spans="1:13" ht="12.75" customHeight="1">
      <c r="A852" s="27"/>
      <c r="B852" s="4"/>
      <c r="C852" s="4"/>
      <c r="M852" s="5"/>
    </row>
    <row r="853" spans="1:13" ht="12.75" customHeight="1">
      <c r="A853" s="27"/>
      <c r="B853" s="4"/>
      <c r="C853" s="4"/>
      <c r="M853" s="5"/>
    </row>
    <row r="854" spans="1:13" ht="12.75" customHeight="1">
      <c r="A854" s="27"/>
      <c r="B854" s="4"/>
      <c r="C854" s="4"/>
      <c r="M854" s="5"/>
    </row>
    <row r="855" spans="1:13" ht="12.75" customHeight="1">
      <c r="A855" s="27"/>
      <c r="B855" s="4"/>
      <c r="C855" s="4"/>
      <c r="M855" s="5"/>
    </row>
    <row r="856" spans="1:13" ht="12.75" customHeight="1">
      <c r="A856" s="27"/>
      <c r="B856" s="4"/>
      <c r="C856" s="4"/>
      <c r="M856" s="5"/>
    </row>
    <row r="857" spans="1:13" ht="12.75" customHeight="1">
      <c r="A857" s="27"/>
      <c r="B857" s="4"/>
      <c r="C857" s="4"/>
      <c r="M857" s="5"/>
    </row>
    <row r="858" spans="1:13" ht="12.75" customHeight="1">
      <c r="A858" s="27"/>
      <c r="B858" s="4"/>
      <c r="C858" s="4"/>
      <c r="M858" s="5"/>
    </row>
    <row r="859" spans="1:13" ht="12.75" customHeight="1">
      <c r="A859" s="27"/>
      <c r="B859" s="4"/>
      <c r="C859" s="4"/>
      <c r="M859" s="5"/>
    </row>
    <row r="860" spans="1:13" ht="12.75" customHeight="1">
      <c r="A860" s="27"/>
      <c r="B860" s="4"/>
      <c r="C860" s="4"/>
      <c r="M860" s="5"/>
    </row>
    <row r="861" spans="1:13" ht="12.75" customHeight="1">
      <c r="A861" s="27"/>
      <c r="B861" s="4"/>
      <c r="C861" s="4"/>
      <c r="M861" s="5"/>
    </row>
    <row r="862" spans="1:13" ht="12.75" customHeight="1">
      <c r="A862" s="27"/>
      <c r="B862" s="4"/>
      <c r="C862" s="4"/>
      <c r="M862" s="5"/>
    </row>
    <row r="863" spans="1:13" ht="12.75" customHeight="1">
      <c r="A863" s="27"/>
      <c r="B863" s="4"/>
      <c r="C863" s="4"/>
      <c r="M863" s="5"/>
    </row>
    <row r="864" spans="1:13" ht="12.75" customHeight="1">
      <c r="A864" s="27"/>
      <c r="B864" s="4"/>
      <c r="C864" s="4"/>
      <c r="M864" s="5"/>
    </row>
    <row r="865" spans="1:13" ht="12.75" customHeight="1">
      <c r="A865" s="27"/>
      <c r="B865" s="4"/>
      <c r="C865" s="4"/>
      <c r="M865" s="5"/>
    </row>
    <row r="866" spans="1:13" ht="12.75" customHeight="1">
      <c r="A866" s="27"/>
      <c r="B866" s="4"/>
      <c r="C866" s="4"/>
      <c r="M866" s="5"/>
    </row>
    <row r="867" spans="1:13" ht="12.75" customHeight="1">
      <c r="A867" s="27"/>
      <c r="B867" s="4"/>
      <c r="C867" s="4"/>
      <c r="M867" s="5"/>
    </row>
    <row r="868" spans="1:13" ht="12.75" customHeight="1">
      <c r="A868" s="27"/>
      <c r="B868" s="4"/>
      <c r="C868" s="4"/>
      <c r="M868" s="5"/>
    </row>
    <row r="869" spans="1:13" ht="12.75" customHeight="1">
      <c r="A869" s="27"/>
      <c r="B869" s="4"/>
      <c r="C869" s="4"/>
      <c r="M869" s="5"/>
    </row>
    <row r="870" spans="1:13" ht="12.75" customHeight="1">
      <c r="A870" s="27"/>
      <c r="B870" s="4"/>
      <c r="C870" s="4"/>
      <c r="M870" s="5"/>
    </row>
    <row r="871" spans="1:13" ht="12.75" customHeight="1">
      <c r="A871" s="27"/>
      <c r="B871" s="4"/>
      <c r="C871" s="4"/>
      <c r="M871" s="5"/>
    </row>
    <row r="872" spans="1:13" ht="12.75" customHeight="1">
      <c r="A872" s="27"/>
      <c r="B872" s="4"/>
      <c r="C872" s="4"/>
      <c r="M872" s="5"/>
    </row>
    <row r="873" spans="1:13" ht="12.75" customHeight="1">
      <c r="A873" s="27"/>
      <c r="B873" s="4"/>
      <c r="C873" s="4"/>
      <c r="M873" s="5"/>
    </row>
    <row r="874" spans="1:13" ht="12.75" customHeight="1">
      <c r="A874" s="27"/>
      <c r="B874" s="4"/>
      <c r="C874" s="4"/>
      <c r="M874" s="5"/>
    </row>
    <row r="875" spans="1:13" ht="12.75" customHeight="1">
      <c r="A875" s="27"/>
      <c r="B875" s="4"/>
      <c r="C875" s="4"/>
      <c r="M875" s="5"/>
    </row>
    <row r="876" spans="1:13" ht="12.75" customHeight="1">
      <c r="A876" s="27"/>
      <c r="B876" s="4"/>
      <c r="C876" s="4"/>
      <c r="M876" s="5"/>
    </row>
    <row r="877" spans="1:13" ht="12.75" customHeight="1">
      <c r="A877" s="27"/>
      <c r="B877" s="4"/>
      <c r="C877" s="4"/>
      <c r="M877" s="5"/>
    </row>
    <row r="878" spans="1:13" ht="12.75" customHeight="1">
      <c r="A878" s="27"/>
      <c r="B878" s="4"/>
      <c r="C878" s="4"/>
      <c r="M878" s="5"/>
    </row>
    <row r="879" spans="1:13" ht="12.75" customHeight="1">
      <c r="A879" s="27"/>
      <c r="B879" s="4"/>
      <c r="C879" s="4"/>
      <c r="M879" s="5"/>
    </row>
    <row r="880" spans="1:13" ht="12.75" customHeight="1">
      <c r="A880" s="27"/>
      <c r="B880" s="4"/>
      <c r="C880" s="4"/>
      <c r="M880" s="5"/>
    </row>
    <row r="881" spans="1:13" ht="12.75" customHeight="1">
      <c r="A881" s="27"/>
      <c r="B881" s="4"/>
      <c r="C881" s="4"/>
      <c r="M881" s="5"/>
    </row>
    <row r="882" spans="1:13" ht="12.75" customHeight="1">
      <c r="A882" s="27"/>
      <c r="B882" s="4"/>
      <c r="C882" s="4"/>
      <c r="M882" s="5"/>
    </row>
    <row r="883" spans="1:13" ht="12.75" customHeight="1">
      <c r="A883" s="27"/>
      <c r="B883" s="4"/>
      <c r="C883" s="4"/>
      <c r="M883" s="5"/>
    </row>
    <row r="884" spans="1:13" ht="12.75" customHeight="1">
      <c r="A884" s="27"/>
      <c r="B884" s="4"/>
      <c r="C884" s="4"/>
      <c r="M884" s="5"/>
    </row>
    <row r="885" spans="1:13" ht="12.75" customHeight="1">
      <c r="A885" s="27"/>
      <c r="B885" s="4"/>
      <c r="C885" s="4"/>
      <c r="M885" s="5"/>
    </row>
    <row r="886" spans="1:13" ht="12.75" customHeight="1">
      <c r="A886" s="27"/>
      <c r="B886" s="4"/>
      <c r="C886" s="4"/>
      <c r="M886" s="5"/>
    </row>
    <row r="887" spans="1:13" ht="12.75" customHeight="1">
      <c r="A887" s="27"/>
      <c r="B887" s="4"/>
      <c r="C887" s="4"/>
      <c r="M887" s="5"/>
    </row>
    <row r="888" spans="1:13" ht="12.75" customHeight="1">
      <c r="A888" s="27"/>
      <c r="B888" s="4"/>
      <c r="C888" s="4"/>
      <c r="M888" s="5"/>
    </row>
    <row r="889" spans="1:13" ht="12.75" customHeight="1">
      <c r="A889" s="27"/>
      <c r="B889" s="4"/>
      <c r="C889" s="4"/>
      <c r="M889" s="5"/>
    </row>
    <row r="890" spans="1:13" ht="12.75" customHeight="1">
      <c r="A890" s="27"/>
      <c r="B890" s="4"/>
      <c r="C890" s="4"/>
      <c r="M890" s="5"/>
    </row>
    <row r="891" spans="1:13" ht="12.75" customHeight="1">
      <c r="A891" s="27"/>
      <c r="B891" s="4"/>
      <c r="C891" s="4"/>
      <c r="M891" s="5"/>
    </row>
    <row r="892" spans="1:13" ht="12.75" customHeight="1">
      <c r="A892" s="27"/>
      <c r="B892" s="4"/>
      <c r="C892" s="4"/>
      <c r="M892" s="5"/>
    </row>
    <row r="893" spans="1:13" ht="12.75" customHeight="1">
      <c r="A893" s="27"/>
      <c r="B893" s="4"/>
      <c r="C893" s="4"/>
      <c r="M893" s="5"/>
    </row>
    <row r="894" spans="1:13" ht="12.75" customHeight="1">
      <c r="A894" s="27"/>
      <c r="B894" s="4"/>
      <c r="C894" s="4"/>
      <c r="M894" s="5"/>
    </row>
    <row r="895" spans="1:13" ht="12.75" customHeight="1">
      <c r="A895" s="27"/>
      <c r="B895" s="4"/>
      <c r="C895" s="4"/>
      <c r="M895" s="5"/>
    </row>
    <row r="896" spans="1:13" ht="12.75" customHeight="1">
      <c r="A896" s="27"/>
      <c r="B896" s="4"/>
      <c r="C896" s="4"/>
      <c r="M896" s="5"/>
    </row>
    <row r="897" spans="1:13" ht="12.75" customHeight="1">
      <c r="A897" s="27"/>
      <c r="B897" s="4"/>
      <c r="C897" s="4"/>
      <c r="M897" s="5"/>
    </row>
    <row r="898" spans="1:13" ht="12.75" customHeight="1">
      <c r="A898" s="27"/>
      <c r="B898" s="4"/>
      <c r="C898" s="4"/>
      <c r="M898" s="5"/>
    </row>
    <row r="899" spans="1:13" ht="12.75" customHeight="1">
      <c r="A899" s="27"/>
      <c r="B899" s="4"/>
      <c r="C899" s="4"/>
      <c r="M899" s="5"/>
    </row>
    <row r="900" spans="1:13" ht="12.75" customHeight="1">
      <c r="A900" s="27"/>
      <c r="B900" s="4"/>
      <c r="C900" s="4"/>
      <c r="M900" s="5"/>
    </row>
    <row r="901" spans="1:13" ht="12.75" customHeight="1">
      <c r="A901" s="27"/>
      <c r="B901" s="4"/>
      <c r="C901" s="4"/>
      <c r="M901" s="5"/>
    </row>
    <row r="902" spans="1:13" ht="12.75" customHeight="1">
      <c r="A902" s="27"/>
      <c r="B902" s="4"/>
      <c r="C902" s="4"/>
      <c r="M902" s="5"/>
    </row>
    <row r="903" spans="1:13" ht="12.75" customHeight="1">
      <c r="A903" s="27"/>
      <c r="B903" s="4"/>
      <c r="C903" s="4"/>
      <c r="M903" s="5"/>
    </row>
    <row r="904" spans="1:13" ht="12.75" customHeight="1">
      <c r="A904" s="27"/>
      <c r="B904" s="4"/>
      <c r="C904" s="4"/>
      <c r="M904" s="5"/>
    </row>
    <row r="905" spans="1:13" ht="12.75" customHeight="1">
      <c r="A905" s="27"/>
      <c r="B905" s="4"/>
      <c r="C905" s="4"/>
      <c r="M905" s="5"/>
    </row>
    <row r="906" spans="1:13" ht="12.75" customHeight="1">
      <c r="A906" s="27"/>
      <c r="B906" s="4"/>
      <c r="C906" s="4"/>
      <c r="M906" s="5"/>
    </row>
    <row r="907" spans="1:13" ht="12.75" customHeight="1">
      <c r="A907" s="27"/>
      <c r="B907" s="4"/>
      <c r="C907" s="4"/>
      <c r="M907" s="5"/>
    </row>
    <row r="908" spans="1:13" ht="12.75" customHeight="1">
      <c r="A908" s="27"/>
      <c r="B908" s="4"/>
      <c r="C908" s="4"/>
      <c r="M908" s="5"/>
    </row>
    <row r="909" spans="1:13" ht="12.75" customHeight="1">
      <c r="A909" s="27"/>
      <c r="B909" s="4"/>
      <c r="C909" s="4"/>
      <c r="M909" s="5"/>
    </row>
    <row r="910" spans="1:13" ht="12.75" customHeight="1">
      <c r="A910" s="27"/>
      <c r="B910" s="4"/>
      <c r="C910" s="4"/>
      <c r="M910" s="5"/>
    </row>
    <row r="911" spans="1:13" ht="12.75" customHeight="1">
      <c r="A911" s="27"/>
      <c r="B911" s="4"/>
      <c r="C911" s="4"/>
      <c r="M911" s="5"/>
    </row>
    <row r="912" spans="1:13" ht="12.75" customHeight="1">
      <c r="A912" s="27"/>
      <c r="B912" s="4"/>
      <c r="C912" s="4"/>
      <c r="M912" s="5"/>
    </row>
    <row r="913" spans="1:13" ht="12.75" customHeight="1">
      <c r="A913" s="27"/>
      <c r="B913" s="4"/>
      <c r="C913" s="4"/>
      <c r="M913" s="5"/>
    </row>
    <row r="914" spans="1:13" ht="12.75" customHeight="1">
      <c r="A914" s="27"/>
      <c r="B914" s="4"/>
      <c r="C914" s="4"/>
      <c r="M914" s="5"/>
    </row>
    <row r="915" spans="1:13" ht="12.75" customHeight="1">
      <c r="A915" s="27"/>
      <c r="B915" s="4"/>
      <c r="C915" s="4"/>
      <c r="M915" s="5"/>
    </row>
    <row r="916" spans="1:13" ht="12.75" customHeight="1">
      <c r="A916" s="27"/>
      <c r="B916" s="4"/>
      <c r="C916" s="4"/>
      <c r="M916" s="5"/>
    </row>
    <row r="917" spans="1:13" ht="12.75" customHeight="1">
      <c r="A917" s="27"/>
      <c r="B917" s="4"/>
      <c r="C917" s="4"/>
      <c r="M917" s="5"/>
    </row>
    <row r="918" spans="1:13" ht="12.75" customHeight="1">
      <c r="A918" s="27"/>
      <c r="B918" s="4"/>
      <c r="C918" s="4"/>
      <c r="M918" s="5"/>
    </row>
    <row r="919" spans="1:13" ht="12.75" customHeight="1">
      <c r="A919" s="27"/>
      <c r="B919" s="4"/>
      <c r="C919" s="4"/>
      <c r="M919" s="5"/>
    </row>
    <row r="920" spans="1:13" ht="12.75" customHeight="1">
      <c r="A920" s="27"/>
      <c r="B920" s="4"/>
      <c r="C920" s="4"/>
      <c r="M920" s="5"/>
    </row>
    <row r="921" spans="1:13" ht="12.75" customHeight="1">
      <c r="A921" s="27"/>
      <c r="B921" s="4"/>
      <c r="C921" s="4"/>
      <c r="M921" s="5"/>
    </row>
    <row r="922" spans="1:13" ht="12.75" customHeight="1">
      <c r="A922" s="27"/>
      <c r="B922" s="4"/>
      <c r="C922" s="4"/>
      <c r="M922" s="5"/>
    </row>
    <row r="923" spans="1:13" ht="12.75" customHeight="1">
      <c r="A923" s="27"/>
      <c r="B923" s="4"/>
      <c r="C923" s="4"/>
      <c r="M923" s="5"/>
    </row>
    <row r="924" spans="1:13" ht="12.75" customHeight="1">
      <c r="A924" s="27"/>
      <c r="B924" s="4"/>
      <c r="C924" s="4"/>
      <c r="M924" s="5"/>
    </row>
    <row r="925" spans="1:13" ht="12.75" customHeight="1">
      <c r="A925" s="27"/>
      <c r="B925" s="4"/>
      <c r="C925" s="4"/>
      <c r="M925" s="5"/>
    </row>
    <row r="926" spans="1:13" ht="12.75" customHeight="1">
      <c r="A926" s="27"/>
      <c r="B926" s="4"/>
      <c r="C926" s="4"/>
      <c r="M926" s="5"/>
    </row>
    <row r="927" spans="1:13" ht="12.75" customHeight="1">
      <c r="A927" s="27"/>
      <c r="B927" s="4"/>
      <c r="C927" s="4"/>
      <c r="M927" s="5"/>
    </row>
    <row r="928" spans="1:13" ht="12.75" customHeight="1">
      <c r="A928" s="27"/>
      <c r="B928" s="4"/>
      <c r="C928" s="4"/>
      <c r="M928" s="5"/>
    </row>
    <row r="929" spans="1:13" ht="12.75" customHeight="1">
      <c r="A929" s="27"/>
      <c r="B929" s="4"/>
      <c r="C929" s="4"/>
      <c r="M929" s="5"/>
    </row>
    <row r="930" spans="1:13" ht="12.75" customHeight="1">
      <c r="A930" s="27"/>
      <c r="B930" s="4"/>
      <c r="C930" s="4"/>
      <c r="M930" s="5"/>
    </row>
    <row r="931" spans="1:13" ht="12.75" customHeight="1">
      <c r="A931" s="27"/>
      <c r="B931" s="4"/>
      <c r="C931" s="4"/>
      <c r="M931" s="5"/>
    </row>
    <row r="932" spans="1:13" ht="12.75" customHeight="1">
      <c r="A932" s="27"/>
      <c r="B932" s="4"/>
      <c r="C932" s="4"/>
      <c r="M932" s="5"/>
    </row>
    <row r="933" spans="1:13" ht="12.75" customHeight="1">
      <c r="A933" s="27"/>
      <c r="B933" s="4"/>
      <c r="C933" s="4"/>
      <c r="M933" s="5"/>
    </row>
    <row r="934" spans="1:13" ht="12.75" customHeight="1">
      <c r="A934" s="27"/>
      <c r="B934" s="4"/>
      <c r="C934" s="4"/>
      <c r="M934" s="5"/>
    </row>
    <row r="935" spans="1:13" ht="12.75" customHeight="1">
      <c r="A935" s="27"/>
      <c r="B935" s="4"/>
      <c r="C935" s="4"/>
      <c r="M935" s="5"/>
    </row>
    <row r="936" spans="1:13" ht="12.75" customHeight="1">
      <c r="A936" s="27"/>
      <c r="B936" s="4"/>
      <c r="C936" s="4"/>
      <c r="M936" s="5"/>
    </row>
    <row r="937" spans="1:13" ht="12.75" customHeight="1">
      <c r="A937" s="27"/>
      <c r="B937" s="4"/>
      <c r="C937" s="4"/>
      <c r="M937" s="5"/>
    </row>
    <row r="938" spans="1:13" ht="12.75" customHeight="1">
      <c r="A938" s="27"/>
      <c r="B938" s="4"/>
      <c r="C938" s="4"/>
      <c r="M938" s="5"/>
    </row>
    <row r="939" spans="1:13" ht="12.75" customHeight="1">
      <c r="A939" s="27"/>
      <c r="B939" s="4"/>
      <c r="C939" s="4"/>
      <c r="M939" s="5"/>
    </row>
    <row r="940" spans="1:13" ht="12.75" customHeight="1">
      <c r="A940" s="27"/>
      <c r="B940" s="4"/>
      <c r="C940" s="4"/>
      <c r="M940" s="5"/>
    </row>
    <row r="941" spans="1:13" ht="12.75" customHeight="1">
      <c r="A941" s="27"/>
      <c r="B941" s="4"/>
      <c r="C941" s="4"/>
      <c r="M941" s="5"/>
    </row>
    <row r="942" spans="1:13" ht="12.75" customHeight="1">
      <c r="A942" s="27"/>
      <c r="B942" s="4"/>
      <c r="C942" s="4"/>
      <c r="M942" s="5"/>
    </row>
    <row r="943" spans="1:13" ht="12.75" customHeight="1">
      <c r="A943" s="27"/>
      <c r="B943" s="4"/>
      <c r="C943" s="4"/>
      <c r="M943" s="5"/>
    </row>
    <row r="944" spans="1:13" ht="12.75" customHeight="1">
      <c r="A944" s="27"/>
      <c r="B944" s="4"/>
      <c r="C944" s="4"/>
      <c r="M944" s="5"/>
    </row>
    <row r="945" spans="1:13" ht="12.75" customHeight="1">
      <c r="A945" s="27"/>
      <c r="B945" s="4"/>
      <c r="C945" s="4"/>
      <c r="M945" s="5"/>
    </row>
    <row r="946" spans="1:13" ht="12.75" customHeight="1">
      <c r="A946" s="27"/>
      <c r="B946" s="4"/>
      <c r="C946" s="4"/>
      <c r="M946" s="5"/>
    </row>
    <row r="947" spans="1:13" ht="12.75" customHeight="1">
      <c r="A947" s="27"/>
      <c r="B947" s="4"/>
      <c r="C947" s="4"/>
      <c r="M947" s="5"/>
    </row>
    <row r="948" spans="1:13" ht="12.75" customHeight="1">
      <c r="A948" s="27"/>
      <c r="B948" s="4"/>
      <c r="C948" s="4"/>
      <c r="M948" s="5"/>
    </row>
    <row r="949" spans="1:13" ht="12.75" customHeight="1">
      <c r="A949" s="27"/>
      <c r="B949" s="4"/>
      <c r="C949" s="4"/>
      <c r="M949" s="5"/>
    </row>
    <row r="950" spans="1:13" ht="12.75" customHeight="1">
      <c r="A950" s="27"/>
      <c r="B950" s="4"/>
      <c r="C950" s="4"/>
      <c r="M950" s="5"/>
    </row>
    <row r="951" spans="1:13" ht="12.75" customHeight="1">
      <c r="A951" s="27"/>
      <c r="B951" s="4"/>
      <c r="C951" s="4"/>
      <c r="M951" s="5"/>
    </row>
    <row r="952" spans="1:13" ht="12.75" customHeight="1">
      <c r="A952" s="27"/>
      <c r="B952" s="4"/>
      <c r="C952" s="4"/>
      <c r="M952" s="5"/>
    </row>
    <row r="953" spans="1:13" ht="12.75" customHeight="1">
      <c r="A953" s="27"/>
      <c r="B953" s="4"/>
      <c r="C953" s="4"/>
      <c r="M953" s="5"/>
    </row>
    <row r="954" spans="1:13" ht="12.75" customHeight="1">
      <c r="A954" s="27"/>
      <c r="B954" s="4"/>
      <c r="C954" s="4"/>
      <c r="M954" s="5"/>
    </row>
    <row r="955" spans="1:13" ht="12.75" customHeight="1">
      <c r="A955" s="27"/>
      <c r="B955" s="4"/>
      <c r="C955" s="4"/>
      <c r="M955" s="5"/>
    </row>
    <row r="956" spans="1:13" ht="12.75" customHeight="1">
      <c r="A956" s="27"/>
      <c r="B956" s="4"/>
      <c r="C956" s="4"/>
      <c r="M956" s="5"/>
    </row>
    <row r="957" spans="1:13" ht="12.75" customHeight="1">
      <c r="A957" s="27"/>
      <c r="B957" s="4"/>
      <c r="C957" s="4"/>
      <c r="M957" s="5"/>
    </row>
    <row r="958" spans="1:13" ht="12.75" customHeight="1">
      <c r="A958" s="27"/>
      <c r="B958" s="4"/>
      <c r="C958" s="4"/>
      <c r="M958" s="5"/>
    </row>
    <row r="959" spans="1:13" ht="12.75" customHeight="1">
      <c r="A959" s="27"/>
      <c r="B959" s="4"/>
      <c r="C959" s="4"/>
      <c r="M959" s="5"/>
    </row>
    <row r="960" spans="1:13" ht="12.75" customHeight="1">
      <c r="A960" s="27"/>
      <c r="B960" s="4"/>
      <c r="C960" s="4"/>
      <c r="M960" s="5"/>
    </row>
    <row r="961" spans="1:13" ht="12.75" customHeight="1">
      <c r="A961" s="27"/>
      <c r="B961" s="4"/>
      <c r="C961" s="4"/>
      <c r="M961" s="5"/>
    </row>
    <row r="962" spans="1:13" ht="12.75" customHeight="1">
      <c r="A962" s="27"/>
      <c r="B962" s="4"/>
      <c r="C962" s="4"/>
      <c r="M962" s="5"/>
    </row>
    <row r="963" spans="1:13" ht="12.75" customHeight="1">
      <c r="A963" s="27"/>
      <c r="B963" s="4"/>
      <c r="C963" s="4"/>
      <c r="M963" s="5"/>
    </row>
    <row r="964" spans="1:13" ht="12.75" customHeight="1">
      <c r="A964" s="27"/>
      <c r="B964" s="4"/>
      <c r="C964" s="4"/>
      <c r="M964" s="5"/>
    </row>
    <row r="965" spans="1:13" ht="12.75" customHeight="1">
      <c r="A965" s="27"/>
      <c r="B965" s="4"/>
      <c r="C965" s="4"/>
      <c r="M965" s="5"/>
    </row>
    <row r="966" spans="1:13" ht="12.75" customHeight="1">
      <c r="A966" s="27"/>
      <c r="B966" s="4"/>
      <c r="C966" s="4"/>
      <c r="M966" s="5"/>
    </row>
    <row r="967" spans="1:13" ht="12.75" customHeight="1">
      <c r="A967" s="27"/>
      <c r="B967" s="4"/>
      <c r="C967" s="4"/>
      <c r="M967" s="5"/>
    </row>
    <row r="968" spans="1:13" ht="12.75" customHeight="1">
      <c r="A968" s="27"/>
      <c r="B968" s="4"/>
      <c r="C968" s="4"/>
      <c r="M968" s="5"/>
    </row>
    <row r="969" spans="1:13" ht="12.75" customHeight="1">
      <c r="A969" s="27"/>
      <c r="B969" s="4"/>
      <c r="C969" s="4"/>
      <c r="M969" s="5"/>
    </row>
    <row r="970" spans="1:13" ht="12.75" customHeight="1">
      <c r="A970" s="27"/>
      <c r="B970" s="4"/>
      <c r="C970" s="4"/>
      <c r="M970" s="5"/>
    </row>
    <row r="971" spans="1:13" ht="12.75" customHeight="1">
      <c r="A971" s="27"/>
      <c r="B971" s="4"/>
      <c r="C971" s="4"/>
      <c r="M971" s="5"/>
    </row>
    <row r="972" spans="1:13" ht="12.75" customHeight="1">
      <c r="A972" s="27"/>
      <c r="B972" s="4"/>
      <c r="C972" s="4"/>
      <c r="M972" s="5"/>
    </row>
    <row r="973" spans="1:13" ht="12.75" customHeight="1">
      <c r="A973" s="27"/>
      <c r="B973" s="4"/>
      <c r="C973" s="4"/>
      <c r="M973" s="5"/>
    </row>
    <row r="974" spans="1:13" ht="12.75" customHeight="1">
      <c r="A974" s="27"/>
      <c r="B974" s="4"/>
      <c r="C974" s="4"/>
      <c r="M974" s="5"/>
    </row>
    <row r="975" spans="1:13" ht="12.75" customHeight="1">
      <c r="A975" s="27"/>
      <c r="B975" s="4"/>
      <c r="C975" s="4"/>
      <c r="M975" s="5"/>
    </row>
    <row r="976" spans="1:13" ht="12.75" customHeight="1">
      <c r="A976" s="27"/>
      <c r="B976" s="4"/>
      <c r="C976" s="4"/>
      <c r="M976" s="5"/>
    </row>
    <row r="977" spans="1:13" ht="12.75" customHeight="1">
      <c r="A977" s="27"/>
      <c r="B977" s="4"/>
      <c r="C977" s="4"/>
      <c r="M977" s="5"/>
    </row>
    <row r="978" spans="1:13" ht="12.75" customHeight="1">
      <c r="A978" s="27"/>
      <c r="B978" s="4"/>
      <c r="C978" s="4"/>
      <c r="M978" s="5"/>
    </row>
    <row r="979" spans="1:13" ht="12.75" customHeight="1">
      <c r="A979" s="27"/>
      <c r="B979" s="4"/>
      <c r="C979" s="4"/>
      <c r="M979" s="5"/>
    </row>
    <row r="980" spans="1:13" ht="12.75" customHeight="1">
      <c r="A980" s="27"/>
      <c r="B980" s="4"/>
      <c r="C980" s="4"/>
      <c r="M980" s="5"/>
    </row>
    <row r="981" spans="1:13" ht="12.75" customHeight="1">
      <c r="A981" s="27"/>
      <c r="B981" s="4"/>
      <c r="C981" s="4"/>
      <c r="M981" s="5"/>
    </row>
    <row r="982" spans="1:13" ht="12.75" customHeight="1">
      <c r="A982" s="27"/>
      <c r="B982" s="4"/>
      <c r="C982" s="4"/>
      <c r="M982" s="5"/>
    </row>
    <row r="983" spans="1:13" ht="12.75" customHeight="1">
      <c r="A983" s="27"/>
      <c r="B983" s="4"/>
      <c r="C983" s="4"/>
      <c r="M983" s="5"/>
    </row>
    <row r="984" spans="1:13" ht="12.75" customHeight="1">
      <c r="A984" s="27"/>
      <c r="B984" s="4"/>
      <c r="C984" s="4"/>
      <c r="M984" s="5"/>
    </row>
    <row r="985" spans="1:13" ht="12.75" customHeight="1">
      <c r="A985" s="27"/>
      <c r="B985" s="4"/>
      <c r="C985" s="4"/>
      <c r="M985" s="5"/>
    </row>
    <row r="986" spans="1:13" ht="12.75" customHeight="1">
      <c r="A986" s="27"/>
      <c r="B986" s="4"/>
      <c r="C986" s="4"/>
      <c r="M986" s="5"/>
    </row>
    <row r="987" spans="1:13" ht="12.75" customHeight="1">
      <c r="A987" s="27"/>
      <c r="B987" s="4"/>
      <c r="C987" s="4"/>
      <c r="M987" s="5"/>
    </row>
    <row r="988" spans="1:13" ht="12.75" customHeight="1">
      <c r="A988" s="27"/>
      <c r="B988" s="4"/>
      <c r="C988" s="4"/>
      <c r="M988" s="5"/>
    </row>
    <row r="989" spans="1:13" ht="12.75" customHeight="1">
      <c r="A989" s="27"/>
      <c r="B989" s="4"/>
      <c r="C989" s="4"/>
      <c r="M989" s="5"/>
    </row>
    <row r="990" spans="1:13" ht="12.75" customHeight="1">
      <c r="A990" s="27"/>
      <c r="B990" s="4"/>
      <c r="C990" s="4"/>
      <c r="M990" s="5"/>
    </row>
    <row r="991" spans="1:13" ht="12.75" customHeight="1">
      <c r="A991" s="27"/>
      <c r="B991" s="4"/>
      <c r="C991" s="4"/>
      <c r="M991" s="5"/>
    </row>
    <row r="992" spans="1:13" ht="12.75" customHeight="1">
      <c r="A992" s="27"/>
      <c r="B992" s="4"/>
      <c r="C992" s="4"/>
      <c r="M992" s="5"/>
    </row>
    <row r="993" spans="1:13" ht="12.75" customHeight="1">
      <c r="A993" s="27"/>
      <c r="B993" s="4"/>
      <c r="C993" s="4"/>
      <c r="M993" s="5"/>
    </row>
    <row r="994" spans="1:13" ht="12.75" customHeight="1">
      <c r="A994" s="27"/>
      <c r="B994" s="4"/>
      <c r="C994" s="4"/>
      <c r="M994" s="5"/>
    </row>
    <row r="995" spans="1:13" ht="12.75" customHeight="1">
      <c r="A995" s="27"/>
      <c r="B995" s="4"/>
      <c r="C995" s="4"/>
      <c r="M995" s="5"/>
    </row>
    <row r="996" spans="1:13" ht="12.75" customHeight="1">
      <c r="A996" s="27"/>
      <c r="B996" s="4"/>
      <c r="C996" s="4"/>
      <c r="M996" s="5"/>
    </row>
    <row r="997" spans="1:13" ht="12.75" customHeight="1">
      <c r="A997" s="27"/>
      <c r="B997" s="4"/>
      <c r="C997" s="4"/>
      <c r="M997" s="5"/>
    </row>
    <row r="998" spans="1:13" ht="12.75" customHeight="1">
      <c r="A998" s="27"/>
      <c r="B998" s="4"/>
      <c r="C998" s="4"/>
      <c r="M998" s="5"/>
    </row>
    <row r="999" spans="1:13" ht="12.75" customHeight="1">
      <c r="A999" s="27"/>
      <c r="B999" s="4"/>
      <c r="C999" s="4"/>
      <c r="M999" s="5"/>
    </row>
    <row r="1000" spans="1:13" ht="12.75" customHeight="1">
      <c r="A1000" s="27"/>
      <c r="B1000" s="4"/>
      <c r="C1000" s="4"/>
      <c r="M1000" s="5"/>
    </row>
  </sheetData>
  <mergeCells count="2">
    <mergeCell ref="A6:A8"/>
    <mergeCell ref="A22:N22"/>
  </mergeCells>
  <conditionalFormatting sqref="J15:J21">
    <cfRule type="cellIs" dxfId="11" priority="1" operator="between">
      <formula>42005</formula>
      <formula>$J$13-1</formula>
    </cfRule>
  </conditionalFormatting>
  <conditionalFormatting sqref="K15:K21">
    <cfRule type="cellIs" dxfId="10" priority="2" operator="between">
      <formula>$K$13+1</formula>
      <formula>401769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7"/>
  <sheetViews>
    <sheetView workbookViewId="0">
      <selection activeCell="J7" sqref="J7"/>
    </sheetView>
  </sheetViews>
  <sheetFormatPr defaultColWidth="12.5703125" defaultRowHeight="15" customHeight="1"/>
  <cols>
    <col min="1" max="1" width="10.28515625" customWidth="1"/>
    <col min="2" max="2" width="5.28515625" customWidth="1"/>
    <col min="3" max="3" width="9.85546875" customWidth="1"/>
    <col min="4" max="4" width="12.28515625" customWidth="1"/>
    <col min="5" max="7" width="8.85546875" customWidth="1"/>
    <col min="8" max="9" width="9.42578125" customWidth="1"/>
    <col min="10" max="10" width="10.140625" customWidth="1"/>
    <col min="11" max="11" width="10" customWidth="1"/>
    <col min="12" max="12" width="13.42578125" customWidth="1"/>
    <col min="13" max="26" width="10" customWidth="1"/>
  </cols>
  <sheetData>
    <row r="1" spans="1:26" ht="18" customHeight="1">
      <c r="A1" s="198" t="s">
        <v>60</v>
      </c>
      <c r="B1" s="199"/>
      <c r="C1" s="200">
        <v>2025</v>
      </c>
      <c r="D1" s="109"/>
      <c r="E1" s="110" t="s">
        <v>61</v>
      </c>
      <c r="F1" s="110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2.75" customHeight="1">
      <c r="B2" s="111"/>
    </row>
    <row r="3" spans="1:26" ht="18" customHeight="1">
      <c r="A3" s="198" t="s">
        <v>62</v>
      </c>
      <c r="B3" s="199"/>
      <c r="C3" s="153"/>
      <c r="D3" s="109"/>
      <c r="E3" s="112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2.75" customHeight="1">
      <c r="B4" s="111"/>
    </row>
    <row r="5" spans="1:26" ht="18" customHeight="1">
      <c r="A5" s="201" t="s">
        <v>0</v>
      </c>
      <c r="B5" s="113"/>
      <c r="C5" s="202"/>
      <c r="D5" s="202"/>
      <c r="E5" s="203"/>
      <c r="F5" s="204"/>
      <c r="G5" s="114"/>
      <c r="H5" s="115">
        <v>45858</v>
      </c>
      <c r="I5" s="205">
        <f>H5+7</f>
        <v>45865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8" customHeight="1">
      <c r="A6" s="116" t="s">
        <v>2</v>
      </c>
      <c r="B6" s="117"/>
      <c r="C6" s="109"/>
      <c r="D6" s="109"/>
      <c r="E6" s="112"/>
      <c r="F6" s="44"/>
      <c r="G6" s="118"/>
      <c r="H6" s="119">
        <f t="shared" ref="H6:H7" si="0">I5</f>
        <v>45865</v>
      </c>
      <c r="I6" s="119">
        <f t="shared" ref="I6:I7" si="1">I5+7</f>
        <v>45872</v>
      </c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8" customHeight="1">
      <c r="A7" s="206" t="s">
        <v>4</v>
      </c>
      <c r="B7" s="120"/>
      <c r="C7" s="207"/>
      <c r="D7" s="207"/>
      <c r="E7" s="208"/>
      <c r="F7" s="209"/>
      <c r="G7" s="121"/>
      <c r="H7" s="210">
        <f t="shared" si="0"/>
        <v>45872</v>
      </c>
      <c r="I7" s="210">
        <f t="shared" si="1"/>
        <v>45879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2.75" customHeight="1">
      <c r="B8" s="111"/>
    </row>
    <row r="9" spans="1:26" ht="18.75" customHeight="1">
      <c r="A9" s="198" t="s">
        <v>63</v>
      </c>
      <c r="B9" s="199"/>
      <c r="C9" s="152"/>
      <c r="D9" s="152"/>
      <c r="E9" s="211"/>
      <c r="F9" s="212"/>
      <c r="G9" s="212"/>
      <c r="H9" s="212"/>
      <c r="I9" s="212"/>
      <c r="J9" s="212"/>
      <c r="K9" s="213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2.75" customHeight="1">
      <c r="B10" s="111"/>
    </row>
    <row r="11" spans="1:26" ht="88.5" customHeight="1">
      <c r="A11" s="122" t="s">
        <v>64</v>
      </c>
      <c r="B11" s="123" t="s">
        <v>65</v>
      </c>
      <c r="C11" s="123" t="s">
        <v>66</v>
      </c>
      <c r="D11" s="17" t="s">
        <v>67</v>
      </c>
      <c r="E11" s="122" t="s">
        <v>68</v>
      </c>
      <c r="F11" s="70" t="s">
        <v>45</v>
      </c>
      <c r="G11" s="70" t="s">
        <v>46</v>
      </c>
      <c r="H11" s="70" t="s">
        <v>47</v>
      </c>
      <c r="I11" s="124" t="s">
        <v>48</v>
      </c>
      <c r="J11" s="214" t="s">
        <v>69</v>
      </c>
    </row>
    <row r="12" spans="1:26" ht="15" customHeight="1">
      <c r="A12" s="125">
        <f>'Inscription Famille'!B33</f>
        <v>0</v>
      </c>
      <c r="B12" s="126">
        <f>'Inscription Famille'!B19</f>
        <v>0</v>
      </c>
      <c r="C12" s="127">
        <f>IF(AND(J12="oui",B12=1),1.5,B12)</f>
        <v>0</v>
      </c>
      <c r="D12" s="128" t="e">
        <f>A12/C12</f>
        <v>#DIV/0!</v>
      </c>
      <c r="E12" s="129" t="e">
        <f>IF(D12=0,0,IF(D12&lt;E18,G18,IF(D12&lt;E19,G19,IF(D12&lt;E20,G20,IF(D12&lt;E21,G21,IF(D12&gt;E22,G22,9))))))</f>
        <v>#DIV/0!</v>
      </c>
      <c r="F12" s="130" t="e">
        <f>IF(E12=1,H18,IF(E12=2,H19,IF(E12=3,H20,IF(E12=4,H21,IF(E12=5,H22)))))</f>
        <v>#DIV/0!</v>
      </c>
      <c r="G12" s="130" t="e">
        <f>IF(E12=1,I18,IF(E12=2,I19,IF(E12=3,I20,IF(E12=4,I21,IF(E12=5,I22)))))</f>
        <v>#DIV/0!</v>
      </c>
      <c r="H12" s="130" t="e">
        <f>IF(E12=1,J18,IF(E12=2,J19,IF(E12=3,J20,IF(E12=4,J21,IF(E12=5,J22)))))</f>
        <v>#DIV/0!</v>
      </c>
      <c r="I12" s="131">
        <v>0</v>
      </c>
      <c r="J12" s="132">
        <f>'Inscription Famille'!F8</f>
        <v>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>
      <c r="A13" s="133"/>
      <c r="B13" s="111"/>
    </row>
    <row r="14" spans="1:26" ht="18" customHeight="1">
      <c r="A14" s="198" t="s">
        <v>70</v>
      </c>
      <c r="B14" s="215"/>
      <c r="C14" s="169"/>
      <c r="D14" s="169"/>
      <c r="E14" s="169"/>
      <c r="F14" s="169"/>
      <c r="G14" s="169"/>
      <c r="H14" s="169"/>
      <c r="I14" s="169"/>
      <c r="J14" s="169"/>
      <c r="K14" s="171"/>
    </row>
    <row r="15" spans="1:26" ht="12.75" customHeight="1">
      <c r="A15" s="133"/>
      <c r="B15" s="111"/>
    </row>
    <row r="16" spans="1:26" ht="12.75" customHeight="1">
      <c r="A16" s="133"/>
      <c r="B16" s="111"/>
      <c r="H16" s="166">
        <v>18</v>
      </c>
      <c r="I16" s="166">
        <v>12</v>
      </c>
      <c r="J16" s="166">
        <v>4</v>
      </c>
    </row>
    <row r="17" spans="1:12" ht="62.25" customHeight="1">
      <c r="B17" s="111"/>
      <c r="E17" s="111"/>
      <c r="F17" s="216" t="s">
        <v>71</v>
      </c>
      <c r="G17" s="214" t="s">
        <v>68</v>
      </c>
      <c r="H17" s="214" t="s">
        <v>72</v>
      </c>
      <c r="I17" s="214" t="s">
        <v>73</v>
      </c>
      <c r="J17" s="214" t="s">
        <v>74</v>
      </c>
      <c r="K17" s="214" t="s">
        <v>75</v>
      </c>
    </row>
    <row r="18" spans="1:12" ht="13.5" customHeight="1">
      <c r="B18" s="111"/>
      <c r="C18" s="232" t="e">
        <f t="shared" ref="C18:C22" si="2">IF(G18=$E$12,"votre tranche &gt;","")</f>
        <v>#DIV/0!</v>
      </c>
      <c r="D18" s="233"/>
      <c r="E18" s="134">
        <v>500</v>
      </c>
      <c r="F18" s="135" t="str">
        <f t="shared" ref="F18:F21" si="3">"&lt; "&amp;E18&amp;" €"</f>
        <v>&lt; 500 €</v>
      </c>
      <c r="G18" s="136">
        <v>1</v>
      </c>
      <c r="H18" s="137">
        <v>18</v>
      </c>
      <c r="I18" s="137">
        <v>14.4</v>
      </c>
      <c r="J18" s="138">
        <v>10.8</v>
      </c>
      <c r="K18" s="234" t="s">
        <v>76</v>
      </c>
      <c r="L18" s="48" t="e">
        <f t="shared" ref="L18:L22" si="4">IF(G18=$E$12,"&lt; votre tranche","")</f>
        <v>#DIV/0!</v>
      </c>
    </row>
    <row r="19" spans="1:12" ht="12.75" customHeight="1">
      <c r="B19" s="111"/>
      <c r="C19" s="232" t="e">
        <f t="shared" si="2"/>
        <v>#DIV/0!</v>
      </c>
      <c r="D19" s="233"/>
      <c r="E19" s="134">
        <v>899</v>
      </c>
      <c r="F19" s="135" t="str">
        <f t="shared" si="3"/>
        <v>&lt; 899 €</v>
      </c>
      <c r="G19" s="136">
        <v>2</v>
      </c>
      <c r="H19" s="137">
        <v>22.32</v>
      </c>
      <c r="I19" s="137">
        <v>17.86</v>
      </c>
      <c r="J19" s="138">
        <v>13.39</v>
      </c>
      <c r="K19" s="229"/>
      <c r="L19" s="48" t="e">
        <f t="shared" si="4"/>
        <v>#DIV/0!</v>
      </c>
    </row>
    <row r="20" spans="1:12" ht="12.75" customHeight="1">
      <c r="B20" s="111"/>
      <c r="C20" s="232" t="e">
        <f t="shared" si="2"/>
        <v>#DIV/0!</v>
      </c>
      <c r="D20" s="233"/>
      <c r="E20" s="134">
        <v>1299</v>
      </c>
      <c r="F20" s="135" t="str">
        <f t="shared" si="3"/>
        <v>&lt; 1299 €</v>
      </c>
      <c r="G20" s="136">
        <v>3</v>
      </c>
      <c r="H20" s="137">
        <v>27.68</v>
      </c>
      <c r="I20" s="137">
        <v>22.14</v>
      </c>
      <c r="J20" s="138">
        <v>16.61</v>
      </c>
      <c r="K20" s="229"/>
      <c r="L20" s="48" t="e">
        <f t="shared" si="4"/>
        <v>#DIV/0!</v>
      </c>
    </row>
    <row r="21" spans="1:12" ht="12.75" customHeight="1">
      <c r="B21" s="111"/>
      <c r="C21" s="232" t="e">
        <f t="shared" si="2"/>
        <v>#DIV/0!</v>
      </c>
      <c r="D21" s="233"/>
      <c r="E21" s="134">
        <v>1799</v>
      </c>
      <c r="F21" s="135" t="str">
        <f t="shared" si="3"/>
        <v>&lt; 1799 €</v>
      </c>
      <c r="G21" s="136">
        <v>4</v>
      </c>
      <c r="H21" s="137">
        <v>34.32</v>
      </c>
      <c r="I21" s="137">
        <v>27.46</v>
      </c>
      <c r="J21" s="138">
        <v>20.59</v>
      </c>
      <c r="K21" s="229"/>
      <c r="L21" s="48" t="e">
        <f t="shared" si="4"/>
        <v>#DIV/0!</v>
      </c>
    </row>
    <row r="22" spans="1:12" ht="12.75" customHeight="1">
      <c r="B22" s="111"/>
      <c r="C22" s="232" t="e">
        <f t="shared" si="2"/>
        <v>#DIV/0!</v>
      </c>
      <c r="D22" s="233"/>
      <c r="E22" s="134"/>
      <c r="F22" s="135" t="str">
        <f>"&gt; "&amp;E21&amp;" €"</f>
        <v>&gt; 1799 €</v>
      </c>
      <c r="G22" s="136">
        <v>5</v>
      </c>
      <c r="H22" s="137">
        <v>42.56</v>
      </c>
      <c r="I22" s="137">
        <v>34.04</v>
      </c>
      <c r="J22" s="138">
        <v>25.53</v>
      </c>
      <c r="K22" s="230"/>
      <c r="L22" s="48" t="e">
        <f t="shared" si="4"/>
        <v>#DIV/0!</v>
      </c>
    </row>
    <row r="23" spans="1:12" ht="12.75" customHeight="1">
      <c r="B23" s="139"/>
      <c r="C23" s="140"/>
      <c r="D23" s="141"/>
      <c r="E23" s="142"/>
      <c r="F23" s="142"/>
      <c r="G23" s="142"/>
      <c r="H23" s="143"/>
    </row>
    <row r="24" spans="1:12" ht="18" customHeight="1">
      <c r="A24" s="198" t="s">
        <v>77</v>
      </c>
      <c r="B24" s="199"/>
      <c r="C24" s="153"/>
      <c r="D24" s="141"/>
      <c r="E24" s="142"/>
      <c r="F24" s="142"/>
      <c r="G24" s="142"/>
      <c r="H24" s="143"/>
    </row>
    <row r="25" spans="1:12" ht="12.75" customHeight="1">
      <c r="A25" s="144"/>
      <c r="B25" s="145"/>
      <c r="C25" s="140"/>
      <c r="D25" s="143"/>
      <c r="E25" s="143"/>
      <c r="F25" s="143"/>
      <c r="G25" s="143"/>
      <c r="H25" s="143"/>
    </row>
    <row r="26" spans="1:12" ht="12.75" customHeight="1">
      <c r="A26" s="146" t="s">
        <v>78</v>
      </c>
      <c r="B26" s="217"/>
      <c r="C26" s="147"/>
      <c r="E26" s="148">
        <v>0.88</v>
      </c>
    </row>
    <row r="27" spans="1:12" ht="12.75" customHeight="1">
      <c r="A27" s="149" t="s">
        <v>79</v>
      </c>
      <c r="B27" s="218"/>
      <c r="C27" s="88"/>
      <c r="E27" s="148">
        <v>20</v>
      </c>
    </row>
    <row r="28" spans="1:12" ht="12.75" customHeight="1">
      <c r="A28" s="149" t="s">
        <v>80</v>
      </c>
      <c r="B28" s="218"/>
      <c r="C28" s="88"/>
      <c r="E28" s="148">
        <v>16</v>
      </c>
    </row>
    <row r="29" spans="1:12" ht="12.75" customHeight="1">
      <c r="A29" s="150" t="s">
        <v>81</v>
      </c>
      <c r="B29" s="219"/>
      <c r="C29" s="151" t="s">
        <v>82</v>
      </c>
      <c r="D29" s="166">
        <v>25</v>
      </c>
      <c r="E29" s="148">
        <v>19</v>
      </c>
    </row>
    <row r="30" spans="1:12" ht="12.75" customHeight="1">
      <c r="B30" s="111"/>
    </row>
    <row r="31" spans="1:12" ht="18" customHeight="1">
      <c r="A31" s="198" t="s">
        <v>83</v>
      </c>
      <c r="B31" s="199"/>
      <c r="C31" s="152" t="s">
        <v>37</v>
      </c>
      <c r="D31" s="152"/>
      <c r="E31" s="153"/>
    </row>
    <row r="32" spans="1:12" ht="12.75" customHeight="1">
      <c r="B32" s="111"/>
    </row>
    <row r="33" spans="2:2" ht="12.75" customHeight="1">
      <c r="B33" s="111"/>
    </row>
    <row r="34" spans="2:2" ht="12.75" customHeight="1">
      <c r="B34" s="111"/>
    </row>
    <row r="35" spans="2:2" ht="12.75" customHeight="1">
      <c r="B35" s="111"/>
    </row>
    <row r="36" spans="2:2" ht="12.75" customHeight="1">
      <c r="B36" s="111"/>
    </row>
    <row r="37" spans="2:2" ht="12.75" customHeight="1">
      <c r="B37" s="111"/>
    </row>
    <row r="38" spans="2:2" ht="12.75" customHeight="1">
      <c r="B38" s="111"/>
    </row>
    <row r="39" spans="2:2" ht="12.75" customHeight="1">
      <c r="B39" s="111"/>
    </row>
    <row r="40" spans="2:2" ht="12.75" customHeight="1">
      <c r="B40" s="111"/>
    </row>
    <row r="41" spans="2:2" ht="12.75" customHeight="1">
      <c r="B41" s="111"/>
    </row>
    <row r="42" spans="2:2" ht="12.75" customHeight="1">
      <c r="B42" s="111"/>
    </row>
    <row r="43" spans="2:2" ht="12.75" customHeight="1">
      <c r="B43" s="111"/>
    </row>
    <row r="44" spans="2:2" ht="12.75" customHeight="1">
      <c r="B44" s="111"/>
    </row>
    <row r="45" spans="2:2" ht="12.75" customHeight="1">
      <c r="B45" s="111"/>
    </row>
    <row r="46" spans="2:2" ht="12.75" customHeight="1">
      <c r="B46" s="111"/>
    </row>
    <row r="47" spans="2:2" ht="12.75" customHeight="1">
      <c r="B47" s="111"/>
    </row>
    <row r="48" spans="2:2" ht="12.75" customHeight="1">
      <c r="B48" s="111"/>
    </row>
    <row r="49" spans="2:2" ht="12.75" customHeight="1">
      <c r="B49" s="111"/>
    </row>
    <row r="50" spans="2:2" ht="12.75" customHeight="1">
      <c r="B50" s="111"/>
    </row>
    <row r="51" spans="2:2" ht="12.75" customHeight="1">
      <c r="B51" s="111"/>
    </row>
    <row r="52" spans="2:2" ht="12.75" customHeight="1">
      <c r="B52" s="111"/>
    </row>
    <row r="53" spans="2:2" ht="12.75" customHeight="1">
      <c r="B53" s="111"/>
    </row>
    <row r="54" spans="2:2" ht="12.75" customHeight="1">
      <c r="B54" s="111"/>
    </row>
    <row r="55" spans="2:2" ht="12.75" customHeight="1">
      <c r="B55" s="111"/>
    </row>
    <row r="56" spans="2:2" ht="12.75" customHeight="1">
      <c r="B56" s="111"/>
    </row>
    <row r="57" spans="2:2" ht="12.75" customHeight="1">
      <c r="B57" s="111"/>
    </row>
    <row r="58" spans="2:2" ht="12.75" customHeight="1">
      <c r="B58" s="111"/>
    </row>
    <row r="59" spans="2:2" ht="12.75" customHeight="1">
      <c r="B59" s="111"/>
    </row>
    <row r="60" spans="2:2" ht="12.75" customHeight="1">
      <c r="B60" s="111"/>
    </row>
    <row r="61" spans="2:2" ht="12.75" customHeight="1">
      <c r="B61" s="111"/>
    </row>
    <row r="62" spans="2:2" ht="12.75" customHeight="1">
      <c r="B62" s="111"/>
    </row>
    <row r="63" spans="2:2" ht="12.75" customHeight="1">
      <c r="B63" s="111"/>
    </row>
    <row r="64" spans="2:2" ht="12.75" customHeight="1">
      <c r="B64" s="111"/>
    </row>
    <row r="65" spans="2:2" ht="12.75" customHeight="1">
      <c r="B65" s="111"/>
    </row>
    <row r="66" spans="2:2" ht="12.75" customHeight="1">
      <c r="B66" s="111"/>
    </row>
    <row r="67" spans="2:2" ht="12.75" customHeight="1">
      <c r="B67" s="111"/>
    </row>
    <row r="68" spans="2:2" ht="12.75" customHeight="1">
      <c r="B68" s="111"/>
    </row>
    <row r="69" spans="2:2" ht="12.75" customHeight="1">
      <c r="B69" s="111"/>
    </row>
    <row r="70" spans="2:2" ht="12.75" customHeight="1">
      <c r="B70" s="111"/>
    </row>
    <row r="71" spans="2:2" ht="12.75" customHeight="1">
      <c r="B71" s="111"/>
    </row>
    <row r="72" spans="2:2" ht="12.75" customHeight="1">
      <c r="B72" s="111"/>
    </row>
    <row r="73" spans="2:2" ht="12.75" customHeight="1">
      <c r="B73" s="111"/>
    </row>
    <row r="74" spans="2:2" ht="12.75" customHeight="1">
      <c r="B74" s="111"/>
    </row>
    <row r="75" spans="2:2" ht="12.75" customHeight="1">
      <c r="B75" s="111"/>
    </row>
    <row r="76" spans="2:2" ht="12.75" customHeight="1">
      <c r="B76" s="111"/>
    </row>
    <row r="77" spans="2:2" ht="12.75" customHeight="1">
      <c r="B77" s="111"/>
    </row>
    <row r="78" spans="2:2" ht="12.75" customHeight="1">
      <c r="B78" s="111"/>
    </row>
    <row r="79" spans="2:2" ht="12.75" customHeight="1">
      <c r="B79" s="111"/>
    </row>
    <row r="80" spans="2:2" ht="12.75" customHeight="1">
      <c r="B80" s="111"/>
    </row>
    <row r="81" spans="2:2" ht="12.75" customHeight="1">
      <c r="B81" s="111"/>
    </row>
    <row r="82" spans="2:2" ht="12.75" customHeight="1">
      <c r="B82" s="111"/>
    </row>
    <row r="83" spans="2:2" ht="12.75" customHeight="1">
      <c r="B83" s="111"/>
    </row>
    <row r="84" spans="2:2" ht="12.75" customHeight="1">
      <c r="B84" s="111"/>
    </row>
    <row r="85" spans="2:2" ht="12.75" customHeight="1">
      <c r="B85" s="111"/>
    </row>
    <row r="86" spans="2:2" ht="12.75" customHeight="1">
      <c r="B86" s="111"/>
    </row>
    <row r="87" spans="2:2" ht="12.75" customHeight="1">
      <c r="B87" s="111"/>
    </row>
    <row r="88" spans="2:2" ht="12.75" customHeight="1">
      <c r="B88" s="111"/>
    </row>
    <row r="89" spans="2:2" ht="12.75" customHeight="1">
      <c r="B89" s="111"/>
    </row>
    <row r="90" spans="2:2" ht="12.75" customHeight="1">
      <c r="B90" s="111"/>
    </row>
    <row r="91" spans="2:2" ht="12.75" customHeight="1">
      <c r="B91" s="111"/>
    </row>
    <row r="92" spans="2:2" ht="12.75" customHeight="1">
      <c r="B92" s="111"/>
    </row>
    <row r="93" spans="2:2" ht="12.75" customHeight="1">
      <c r="B93" s="111"/>
    </row>
    <row r="94" spans="2:2" ht="12.75" customHeight="1">
      <c r="B94" s="111"/>
    </row>
    <row r="95" spans="2:2" ht="12.75" customHeight="1">
      <c r="B95" s="111"/>
    </row>
    <row r="96" spans="2:2" ht="12.75" customHeight="1">
      <c r="B96" s="111"/>
    </row>
    <row r="97" spans="2:2" ht="12.75" customHeight="1">
      <c r="B97" s="111"/>
    </row>
    <row r="98" spans="2:2" ht="12.75" customHeight="1">
      <c r="B98" s="111"/>
    </row>
    <row r="99" spans="2:2" ht="12.75" customHeight="1">
      <c r="B99" s="111"/>
    </row>
    <row r="100" spans="2:2" ht="12.75" customHeight="1">
      <c r="B100" s="111"/>
    </row>
    <row r="101" spans="2:2" ht="12.75" customHeight="1">
      <c r="B101" s="111"/>
    </row>
    <row r="102" spans="2:2" ht="12.75" customHeight="1">
      <c r="B102" s="111"/>
    </row>
    <row r="103" spans="2:2" ht="12.75" customHeight="1">
      <c r="B103" s="111"/>
    </row>
    <row r="104" spans="2:2" ht="12.75" customHeight="1">
      <c r="B104" s="111"/>
    </row>
    <row r="105" spans="2:2" ht="12.75" customHeight="1">
      <c r="B105" s="111"/>
    </row>
    <row r="106" spans="2:2" ht="12.75" customHeight="1">
      <c r="B106" s="111"/>
    </row>
    <row r="107" spans="2:2" ht="12.75" customHeight="1">
      <c r="B107" s="111"/>
    </row>
    <row r="108" spans="2:2" ht="12.75" customHeight="1">
      <c r="B108" s="111"/>
    </row>
    <row r="109" spans="2:2" ht="12.75" customHeight="1">
      <c r="B109" s="111"/>
    </row>
    <row r="110" spans="2:2" ht="12.75" customHeight="1">
      <c r="B110" s="111"/>
    </row>
    <row r="111" spans="2:2" ht="12.75" customHeight="1">
      <c r="B111" s="111"/>
    </row>
    <row r="112" spans="2:2" ht="12.75" customHeight="1">
      <c r="B112" s="111"/>
    </row>
    <row r="113" spans="2:2" ht="12.75" customHeight="1">
      <c r="B113" s="111"/>
    </row>
    <row r="114" spans="2:2" ht="12.75" customHeight="1">
      <c r="B114" s="111"/>
    </row>
    <row r="115" spans="2:2" ht="12.75" customHeight="1">
      <c r="B115" s="111"/>
    </row>
    <row r="116" spans="2:2" ht="12.75" customHeight="1">
      <c r="B116" s="111"/>
    </row>
    <row r="117" spans="2:2" ht="12.75" customHeight="1">
      <c r="B117" s="111"/>
    </row>
    <row r="118" spans="2:2" ht="12.75" customHeight="1">
      <c r="B118" s="111"/>
    </row>
    <row r="119" spans="2:2" ht="12.75" customHeight="1">
      <c r="B119" s="111"/>
    </row>
    <row r="120" spans="2:2" ht="12.75" customHeight="1">
      <c r="B120" s="111"/>
    </row>
    <row r="121" spans="2:2" ht="12.75" customHeight="1">
      <c r="B121" s="111"/>
    </row>
    <row r="122" spans="2:2" ht="12.75" customHeight="1">
      <c r="B122" s="111"/>
    </row>
    <row r="123" spans="2:2" ht="12.75" customHeight="1">
      <c r="B123" s="111"/>
    </row>
    <row r="124" spans="2:2" ht="12.75" customHeight="1">
      <c r="B124" s="111"/>
    </row>
    <row r="125" spans="2:2" ht="12.75" customHeight="1">
      <c r="B125" s="111"/>
    </row>
    <row r="126" spans="2:2" ht="12.75" customHeight="1">
      <c r="B126" s="111"/>
    </row>
    <row r="127" spans="2:2" ht="12.75" customHeight="1">
      <c r="B127" s="111"/>
    </row>
    <row r="128" spans="2:2" ht="12.75" customHeight="1">
      <c r="B128" s="111"/>
    </row>
    <row r="129" spans="2:2" ht="12.75" customHeight="1">
      <c r="B129" s="111"/>
    </row>
    <row r="130" spans="2:2" ht="12.75" customHeight="1">
      <c r="B130" s="111"/>
    </row>
    <row r="131" spans="2:2" ht="12.75" customHeight="1">
      <c r="B131" s="111"/>
    </row>
    <row r="132" spans="2:2" ht="12.75" customHeight="1">
      <c r="B132" s="111"/>
    </row>
    <row r="133" spans="2:2" ht="12.75" customHeight="1">
      <c r="B133" s="111"/>
    </row>
    <row r="134" spans="2:2" ht="12.75" customHeight="1">
      <c r="B134" s="111"/>
    </row>
    <row r="135" spans="2:2" ht="12.75" customHeight="1">
      <c r="B135" s="111"/>
    </row>
    <row r="136" spans="2:2" ht="12.75" customHeight="1">
      <c r="B136" s="111"/>
    </row>
    <row r="137" spans="2:2" ht="12.75" customHeight="1">
      <c r="B137" s="111"/>
    </row>
    <row r="138" spans="2:2" ht="12.75" customHeight="1">
      <c r="B138" s="111"/>
    </row>
    <row r="139" spans="2:2" ht="12.75" customHeight="1">
      <c r="B139" s="111"/>
    </row>
    <row r="140" spans="2:2" ht="12.75" customHeight="1">
      <c r="B140" s="111"/>
    </row>
    <row r="141" spans="2:2" ht="12.75" customHeight="1">
      <c r="B141" s="111"/>
    </row>
    <row r="142" spans="2:2" ht="12.75" customHeight="1">
      <c r="B142" s="111"/>
    </row>
    <row r="143" spans="2:2" ht="12.75" customHeight="1">
      <c r="B143" s="111"/>
    </row>
    <row r="144" spans="2:2" ht="12.75" customHeight="1">
      <c r="B144" s="111"/>
    </row>
    <row r="145" spans="2:2" ht="12.75" customHeight="1">
      <c r="B145" s="111"/>
    </row>
    <row r="146" spans="2:2" ht="12.75" customHeight="1">
      <c r="B146" s="111"/>
    </row>
    <row r="147" spans="2:2" ht="12.75" customHeight="1">
      <c r="B147" s="111"/>
    </row>
    <row r="148" spans="2:2" ht="12.75" customHeight="1">
      <c r="B148" s="111"/>
    </row>
    <row r="149" spans="2:2" ht="12.75" customHeight="1">
      <c r="B149" s="111"/>
    </row>
    <row r="150" spans="2:2" ht="12.75" customHeight="1">
      <c r="B150" s="111"/>
    </row>
    <row r="151" spans="2:2" ht="12.75" customHeight="1">
      <c r="B151" s="111"/>
    </row>
    <row r="152" spans="2:2" ht="12.75" customHeight="1">
      <c r="B152" s="111"/>
    </row>
    <row r="153" spans="2:2" ht="12.75" customHeight="1">
      <c r="B153" s="111"/>
    </row>
    <row r="154" spans="2:2" ht="12.75" customHeight="1">
      <c r="B154" s="111"/>
    </row>
    <row r="155" spans="2:2" ht="12.75" customHeight="1">
      <c r="B155" s="111"/>
    </row>
    <row r="156" spans="2:2" ht="12.75" customHeight="1">
      <c r="B156" s="111"/>
    </row>
    <row r="157" spans="2:2" ht="12.75" customHeight="1">
      <c r="B157" s="111"/>
    </row>
    <row r="158" spans="2:2" ht="12.75" customHeight="1">
      <c r="B158" s="111"/>
    </row>
    <row r="159" spans="2:2" ht="12.75" customHeight="1">
      <c r="B159" s="111"/>
    </row>
    <row r="160" spans="2:2" ht="12.75" customHeight="1">
      <c r="B160" s="111"/>
    </row>
    <row r="161" spans="2:2" ht="12.75" customHeight="1">
      <c r="B161" s="111"/>
    </row>
    <row r="162" spans="2:2" ht="12.75" customHeight="1">
      <c r="B162" s="111"/>
    </row>
    <row r="163" spans="2:2" ht="12.75" customHeight="1">
      <c r="B163" s="111"/>
    </row>
    <row r="164" spans="2:2" ht="12.75" customHeight="1">
      <c r="B164" s="111"/>
    </row>
    <row r="165" spans="2:2" ht="12.75" customHeight="1">
      <c r="B165" s="111"/>
    </row>
    <row r="166" spans="2:2" ht="12.75" customHeight="1">
      <c r="B166" s="111"/>
    </row>
    <row r="167" spans="2:2" ht="12.75" customHeight="1">
      <c r="B167" s="111"/>
    </row>
    <row r="168" spans="2:2" ht="12.75" customHeight="1">
      <c r="B168" s="111"/>
    </row>
    <row r="169" spans="2:2" ht="12.75" customHeight="1">
      <c r="B169" s="111"/>
    </row>
    <row r="170" spans="2:2" ht="12.75" customHeight="1">
      <c r="B170" s="111"/>
    </row>
    <row r="171" spans="2:2" ht="12.75" customHeight="1">
      <c r="B171" s="111"/>
    </row>
    <row r="172" spans="2:2" ht="12.75" customHeight="1">
      <c r="B172" s="111"/>
    </row>
    <row r="173" spans="2:2" ht="12.75" customHeight="1">
      <c r="B173" s="111"/>
    </row>
    <row r="174" spans="2:2" ht="12.75" customHeight="1">
      <c r="B174" s="111"/>
    </row>
    <row r="175" spans="2:2" ht="12.75" customHeight="1">
      <c r="B175" s="111"/>
    </row>
    <row r="176" spans="2:2" ht="12.75" customHeight="1">
      <c r="B176" s="111"/>
    </row>
    <row r="177" spans="2:2" ht="12.75" customHeight="1">
      <c r="B177" s="111"/>
    </row>
    <row r="178" spans="2:2" ht="12.75" customHeight="1">
      <c r="B178" s="111"/>
    </row>
    <row r="179" spans="2:2" ht="12.75" customHeight="1">
      <c r="B179" s="111"/>
    </row>
    <row r="180" spans="2:2" ht="12.75" customHeight="1">
      <c r="B180" s="111"/>
    </row>
    <row r="181" spans="2:2" ht="12.75" customHeight="1">
      <c r="B181" s="111"/>
    </row>
    <row r="182" spans="2:2" ht="12.75" customHeight="1">
      <c r="B182" s="111"/>
    </row>
    <row r="183" spans="2:2" ht="12.75" customHeight="1">
      <c r="B183" s="111"/>
    </row>
    <row r="184" spans="2:2" ht="12.75" customHeight="1">
      <c r="B184" s="111"/>
    </row>
    <row r="185" spans="2:2" ht="12.75" customHeight="1">
      <c r="B185" s="111"/>
    </row>
    <row r="186" spans="2:2" ht="12.75" customHeight="1">
      <c r="B186" s="111"/>
    </row>
    <row r="187" spans="2:2" ht="12.75" customHeight="1">
      <c r="B187" s="111"/>
    </row>
    <row r="188" spans="2:2" ht="12.75" customHeight="1">
      <c r="B188" s="111"/>
    </row>
    <row r="189" spans="2:2" ht="12.75" customHeight="1">
      <c r="B189" s="111"/>
    </row>
    <row r="190" spans="2:2" ht="12.75" customHeight="1">
      <c r="B190" s="111"/>
    </row>
    <row r="191" spans="2:2" ht="12.75" customHeight="1">
      <c r="B191" s="111"/>
    </row>
    <row r="192" spans="2:2" ht="12.75" customHeight="1">
      <c r="B192" s="111"/>
    </row>
    <row r="193" spans="2:2" ht="12.75" customHeight="1">
      <c r="B193" s="111"/>
    </row>
    <row r="194" spans="2:2" ht="12.75" customHeight="1">
      <c r="B194" s="111"/>
    </row>
    <row r="195" spans="2:2" ht="12.75" customHeight="1">
      <c r="B195" s="111"/>
    </row>
    <row r="196" spans="2:2" ht="12.75" customHeight="1">
      <c r="B196" s="111"/>
    </row>
    <row r="197" spans="2:2" ht="12.75" customHeight="1">
      <c r="B197" s="111"/>
    </row>
    <row r="198" spans="2:2" ht="12.75" customHeight="1">
      <c r="B198" s="111"/>
    </row>
    <row r="199" spans="2:2" ht="12.75" customHeight="1">
      <c r="B199" s="111"/>
    </row>
    <row r="200" spans="2:2" ht="12.75" customHeight="1">
      <c r="B200" s="111"/>
    </row>
    <row r="201" spans="2:2" ht="12.75" customHeight="1">
      <c r="B201" s="111"/>
    </row>
    <row r="202" spans="2:2" ht="12.75" customHeight="1">
      <c r="B202" s="111"/>
    </row>
    <row r="203" spans="2:2" ht="12.75" customHeight="1">
      <c r="B203" s="111"/>
    </row>
    <row r="204" spans="2:2" ht="12.75" customHeight="1">
      <c r="B204" s="111"/>
    </row>
    <row r="205" spans="2:2" ht="12.75" customHeight="1">
      <c r="B205" s="111"/>
    </row>
    <row r="206" spans="2:2" ht="12.75" customHeight="1">
      <c r="B206" s="111"/>
    </row>
    <row r="207" spans="2:2" ht="12.75" customHeight="1">
      <c r="B207" s="111"/>
    </row>
    <row r="208" spans="2:2" ht="12.75" customHeight="1">
      <c r="B208" s="111"/>
    </row>
    <row r="209" spans="2:2" ht="12.75" customHeight="1">
      <c r="B209" s="111"/>
    </row>
    <row r="210" spans="2:2" ht="12.75" customHeight="1">
      <c r="B210" s="111"/>
    </row>
    <row r="211" spans="2:2" ht="12.75" customHeight="1">
      <c r="B211" s="111"/>
    </row>
    <row r="212" spans="2:2" ht="12.75" customHeight="1">
      <c r="B212" s="111"/>
    </row>
    <row r="213" spans="2:2" ht="12.75" customHeight="1">
      <c r="B213" s="111"/>
    </row>
    <row r="214" spans="2:2" ht="12.75" customHeight="1">
      <c r="B214" s="111"/>
    </row>
    <row r="215" spans="2:2" ht="12.75" customHeight="1">
      <c r="B215" s="111"/>
    </row>
    <row r="216" spans="2:2" ht="12.75" customHeight="1">
      <c r="B216" s="111"/>
    </row>
    <row r="217" spans="2:2" ht="12.75" customHeight="1">
      <c r="B217" s="111"/>
    </row>
    <row r="218" spans="2:2" ht="12.75" customHeight="1">
      <c r="B218" s="111"/>
    </row>
    <row r="219" spans="2:2" ht="12.75" customHeight="1">
      <c r="B219" s="111"/>
    </row>
    <row r="220" spans="2:2" ht="12.75" customHeight="1">
      <c r="B220" s="111"/>
    </row>
    <row r="221" spans="2:2" ht="12.75" customHeight="1">
      <c r="B221" s="111"/>
    </row>
    <row r="222" spans="2:2" ht="12.75" customHeight="1">
      <c r="B222" s="111"/>
    </row>
    <row r="223" spans="2:2" ht="12.75" customHeight="1">
      <c r="B223" s="111"/>
    </row>
    <row r="224" spans="2:2" ht="12.75" customHeight="1">
      <c r="B224" s="111"/>
    </row>
    <row r="225" spans="2:2" ht="12.75" customHeight="1">
      <c r="B225" s="111"/>
    </row>
    <row r="226" spans="2:2" ht="12.75" customHeight="1">
      <c r="B226" s="111"/>
    </row>
    <row r="227" spans="2:2" ht="12.75" customHeight="1">
      <c r="B227" s="111"/>
    </row>
    <row r="228" spans="2:2" ht="12.75" customHeight="1">
      <c r="B228" s="111"/>
    </row>
    <row r="229" spans="2:2" ht="12.75" customHeight="1">
      <c r="B229" s="111"/>
    </row>
    <row r="230" spans="2:2" ht="12.75" customHeight="1">
      <c r="B230" s="111"/>
    </row>
    <row r="231" spans="2:2" ht="12.75" customHeight="1">
      <c r="B231" s="111"/>
    </row>
    <row r="232" spans="2:2" ht="12.75" customHeight="1">
      <c r="B232" s="111"/>
    </row>
    <row r="233" spans="2:2" ht="12.75" customHeight="1">
      <c r="B233" s="111"/>
    </row>
    <row r="234" spans="2:2" ht="12.75" customHeight="1">
      <c r="B234" s="111"/>
    </row>
    <row r="235" spans="2:2" ht="12.75" customHeight="1">
      <c r="B235" s="111"/>
    </row>
    <row r="236" spans="2:2" ht="12.75" customHeight="1">
      <c r="B236" s="111"/>
    </row>
    <row r="237" spans="2:2" ht="12.75" customHeight="1">
      <c r="B237" s="111"/>
    </row>
    <row r="238" spans="2:2" ht="12.75" customHeight="1">
      <c r="B238" s="111"/>
    </row>
    <row r="239" spans="2:2" ht="12.75" customHeight="1">
      <c r="B239" s="111"/>
    </row>
    <row r="240" spans="2:2" ht="12.75" customHeight="1">
      <c r="B240" s="111"/>
    </row>
    <row r="241" spans="2:2" ht="12.75" customHeight="1">
      <c r="B241" s="111"/>
    </row>
    <row r="242" spans="2:2" ht="12.75" customHeight="1">
      <c r="B242" s="111"/>
    </row>
    <row r="243" spans="2:2" ht="12.75" customHeight="1">
      <c r="B243" s="111"/>
    </row>
    <row r="244" spans="2:2" ht="12.75" customHeight="1">
      <c r="B244" s="111"/>
    </row>
    <row r="245" spans="2:2" ht="12.75" customHeight="1">
      <c r="B245" s="111"/>
    </row>
    <row r="246" spans="2:2" ht="12.75" customHeight="1">
      <c r="B246" s="111"/>
    </row>
    <row r="247" spans="2:2" ht="12.75" customHeight="1">
      <c r="B247" s="111"/>
    </row>
    <row r="248" spans="2:2" ht="12.75" customHeight="1">
      <c r="B248" s="111"/>
    </row>
    <row r="249" spans="2:2" ht="12.75" customHeight="1">
      <c r="B249" s="111"/>
    </row>
    <row r="250" spans="2:2" ht="12.75" customHeight="1">
      <c r="B250" s="111"/>
    </row>
    <row r="251" spans="2:2" ht="12.75" customHeight="1">
      <c r="B251" s="111"/>
    </row>
    <row r="252" spans="2:2" ht="12.75" customHeight="1">
      <c r="B252" s="111"/>
    </row>
    <row r="253" spans="2:2" ht="12.75" customHeight="1">
      <c r="B253" s="111"/>
    </row>
    <row r="254" spans="2:2" ht="12.75" customHeight="1">
      <c r="B254" s="111"/>
    </row>
    <row r="255" spans="2:2" ht="12.75" customHeight="1">
      <c r="B255" s="111"/>
    </row>
    <row r="256" spans="2:2" ht="12.75" customHeight="1">
      <c r="B256" s="111"/>
    </row>
    <row r="257" spans="2:2" ht="12.75" customHeight="1">
      <c r="B257" s="111"/>
    </row>
    <row r="258" spans="2:2" ht="12.75" customHeight="1">
      <c r="B258" s="111"/>
    </row>
    <row r="259" spans="2:2" ht="12.75" customHeight="1">
      <c r="B259" s="111"/>
    </row>
    <row r="260" spans="2:2" ht="12.75" customHeight="1">
      <c r="B260" s="111"/>
    </row>
    <row r="261" spans="2:2" ht="12.75" customHeight="1">
      <c r="B261" s="111"/>
    </row>
    <row r="262" spans="2:2" ht="12.75" customHeight="1">
      <c r="B262" s="111"/>
    </row>
    <row r="263" spans="2:2" ht="12.75" customHeight="1">
      <c r="B263" s="111"/>
    </row>
    <row r="264" spans="2:2" ht="12.75" customHeight="1">
      <c r="B264" s="111"/>
    </row>
    <row r="265" spans="2:2" ht="12.75" customHeight="1">
      <c r="B265" s="111"/>
    </row>
    <row r="266" spans="2:2" ht="12.75" customHeight="1">
      <c r="B266" s="111"/>
    </row>
    <row r="267" spans="2:2" ht="12.75" customHeight="1">
      <c r="B267" s="111"/>
    </row>
    <row r="268" spans="2:2" ht="12.75" customHeight="1">
      <c r="B268" s="111"/>
    </row>
    <row r="269" spans="2:2" ht="12.75" customHeight="1">
      <c r="B269" s="111"/>
    </row>
    <row r="270" spans="2:2" ht="12.75" customHeight="1">
      <c r="B270" s="111"/>
    </row>
    <row r="271" spans="2:2" ht="12.75" customHeight="1">
      <c r="B271" s="111"/>
    </row>
    <row r="272" spans="2:2" ht="12.75" customHeight="1">
      <c r="B272" s="111"/>
    </row>
    <row r="273" spans="2:2" ht="12.75" customHeight="1">
      <c r="B273" s="111"/>
    </row>
    <row r="274" spans="2:2" ht="12.75" customHeight="1">
      <c r="B274" s="111"/>
    </row>
    <row r="275" spans="2:2" ht="12.75" customHeight="1">
      <c r="B275" s="111"/>
    </row>
    <row r="276" spans="2:2" ht="12.75" customHeight="1">
      <c r="B276" s="111"/>
    </row>
    <row r="277" spans="2:2" ht="12.75" customHeight="1">
      <c r="B277" s="111"/>
    </row>
    <row r="278" spans="2:2" ht="12.75" customHeight="1">
      <c r="B278" s="111"/>
    </row>
    <row r="279" spans="2:2" ht="12.75" customHeight="1">
      <c r="B279" s="111"/>
    </row>
    <row r="280" spans="2:2" ht="12.75" customHeight="1">
      <c r="B280" s="111"/>
    </row>
    <row r="281" spans="2:2" ht="12.75" customHeight="1">
      <c r="B281" s="111"/>
    </row>
    <row r="282" spans="2:2" ht="12.75" customHeight="1">
      <c r="B282" s="111"/>
    </row>
    <row r="283" spans="2:2" ht="12.75" customHeight="1">
      <c r="B283" s="111"/>
    </row>
    <row r="284" spans="2:2" ht="12.75" customHeight="1">
      <c r="B284" s="111"/>
    </row>
    <row r="285" spans="2:2" ht="12.75" customHeight="1">
      <c r="B285" s="111"/>
    </row>
    <row r="286" spans="2:2" ht="12.75" customHeight="1">
      <c r="B286" s="111"/>
    </row>
    <row r="287" spans="2:2" ht="12.75" customHeight="1">
      <c r="B287" s="111"/>
    </row>
    <row r="288" spans="2:2" ht="12.75" customHeight="1">
      <c r="B288" s="111"/>
    </row>
    <row r="289" spans="2:2" ht="12.75" customHeight="1">
      <c r="B289" s="111"/>
    </row>
    <row r="290" spans="2:2" ht="12.75" customHeight="1">
      <c r="B290" s="111"/>
    </row>
    <row r="291" spans="2:2" ht="12.75" customHeight="1">
      <c r="B291" s="111"/>
    </row>
    <row r="292" spans="2:2" ht="12.75" customHeight="1">
      <c r="B292" s="111"/>
    </row>
    <row r="293" spans="2:2" ht="12.75" customHeight="1">
      <c r="B293" s="111"/>
    </row>
    <row r="294" spans="2:2" ht="12.75" customHeight="1">
      <c r="B294" s="111"/>
    </row>
    <row r="295" spans="2:2" ht="12.75" customHeight="1">
      <c r="B295" s="111"/>
    </row>
    <row r="296" spans="2:2" ht="12.75" customHeight="1">
      <c r="B296" s="111"/>
    </row>
    <row r="297" spans="2:2" ht="12.75" customHeight="1">
      <c r="B297" s="111"/>
    </row>
    <row r="298" spans="2:2" ht="12.75" customHeight="1">
      <c r="B298" s="111"/>
    </row>
    <row r="299" spans="2:2" ht="12.75" customHeight="1">
      <c r="B299" s="111"/>
    </row>
    <row r="300" spans="2:2" ht="12.75" customHeight="1">
      <c r="B300" s="111"/>
    </row>
    <row r="301" spans="2:2" ht="12.75" customHeight="1">
      <c r="B301" s="111"/>
    </row>
    <row r="302" spans="2:2" ht="12.75" customHeight="1">
      <c r="B302" s="111"/>
    </row>
    <row r="303" spans="2:2" ht="12.75" customHeight="1">
      <c r="B303" s="111"/>
    </row>
    <row r="304" spans="2:2" ht="12.75" customHeight="1">
      <c r="B304" s="111"/>
    </row>
    <row r="305" spans="2:2" ht="12.75" customHeight="1">
      <c r="B305" s="111"/>
    </row>
    <row r="306" spans="2:2" ht="12.75" customHeight="1">
      <c r="B306" s="111"/>
    </row>
    <row r="307" spans="2:2" ht="12.75" customHeight="1">
      <c r="B307" s="111"/>
    </row>
    <row r="308" spans="2:2" ht="12.75" customHeight="1">
      <c r="B308" s="111"/>
    </row>
    <row r="309" spans="2:2" ht="12.75" customHeight="1">
      <c r="B309" s="111"/>
    </row>
    <row r="310" spans="2:2" ht="12.75" customHeight="1">
      <c r="B310" s="111"/>
    </row>
    <row r="311" spans="2:2" ht="12.75" customHeight="1">
      <c r="B311" s="111"/>
    </row>
    <row r="312" spans="2:2" ht="12.75" customHeight="1">
      <c r="B312" s="111"/>
    </row>
    <row r="313" spans="2:2" ht="12.75" customHeight="1">
      <c r="B313" s="111"/>
    </row>
    <row r="314" spans="2:2" ht="12.75" customHeight="1">
      <c r="B314" s="111"/>
    </row>
    <row r="315" spans="2:2" ht="12.75" customHeight="1">
      <c r="B315" s="111"/>
    </row>
    <row r="316" spans="2:2" ht="12.75" customHeight="1">
      <c r="B316" s="111"/>
    </row>
    <row r="317" spans="2:2" ht="12.75" customHeight="1">
      <c r="B317" s="111"/>
    </row>
    <row r="318" spans="2:2" ht="12.75" customHeight="1">
      <c r="B318" s="111"/>
    </row>
    <row r="319" spans="2:2" ht="12.75" customHeight="1">
      <c r="B319" s="111"/>
    </row>
    <row r="320" spans="2:2" ht="12.75" customHeight="1">
      <c r="B320" s="111"/>
    </row>
    <row r="321" spans="2:2" ht="12.75" customHeight="1">
      <c r="B321" s="111"/>
    </row>
    <row r="322" spans="2:2" ht="12.75" customHeight="1">
      <c r="B322" s="111"/>
    </row>
    <row r="323" spans="2:2" ht="12.75" customHeight="1">
      <c r="B323" s="111"/>
    </row>
    <row r="324" spans="2:2" ht="12.75" customHeight="1">
      <c r="B324" s="111"/>
    </row>
    <row r="325" spans="2:2" ht="12.75" customHeight="1">
      <c r="B325" s="111"/>
    </row>
    <row r="326" spans="2:2" ht="12.75" customHeight="1">
      <c r="B326" s="111"/>
    </row>
    <row r="327" spans="2:2" ht="12.75" customHeight="1">
      <c r="B327" s="111"/>
    </row>
    <row r="328" spans="2:2" ht="12.75" customHeight="1">
      <c r="B328" s="111"/>
    </row>
    <row r="329" spans="2:2" ht="12.75" customHeight="1">
      <c r="B329" s="111"/>
    </row>
    <row r="330" spans="2:2" ht="12.75" customHeight="1">
      <c r="B330" s="111"/>
    </row>
    <row r="331" spans="2:2" ht="12.75" customHeight="1">
      <c r="B331" s="111"/>
    </row>
    <row r="332" spans="2:2" ht="12.75" customHeight="1">
      <c r="B332" s="111"/>
    </row>
    <row r="333" spans="2:2" ht="12.75" customHeight="1">
      <c r="B333" s="111"/>
    </row>
    <row r="334" spans="2:2" ht="12.75" customHeight="1">
      <c r="B334" s="111"/>
    </row>
    <row r="335" spans="2:2" ht="12.75" customHeight="1">
      <c r="B335" s="111"/>
    </row>
    <row r="336" spans="2:2" ht="12.75" customHeight="1">
      <c r="B336" s="111"/>
    </row>
    <row r="337" spans="2:2" ht="12.75" customHeight="1">
      <c r="B337" s="111"/>
    </row>
    <row r="338" spans="2:2" ht="12.75" customHeight="1">
      <c r="B338" s="111"/>
    </row>
    <row r="339" spans="2:2" ht="12.75" customHeight="1">
      <c r="B339" s="111"/>
    </row>
    <row r="340" spans="2:2" ht="12.75" customHeight="1">
      <c r="B340" s="111"/>
    </row>
    <row r="341" spans="2:2" ht="12.75" customHeight="1">
      <c r="B341" s="111"/>
    </row>
    <row r="342" spans="2:2" ht="12.75" customHeight="1">
      <c r="B342" s="111"/>
    </row>
    <row r="343" spans="2:2" ht="12.75" customHeight="1">
      <c r="B343" s="111"/>
    </row>
    <row r="344" spans="2:2" ht="12.75" customHeight="1">
      <c r="B344" s="111"/>
    </row>
    <row r="345" spans="2:2" ht="12.75" customHeight="1">
      <c r="B345" s="111"/>
    </row>
    <row r="346" spans="2:2" ht="12.75" customHeight="1">
      <c r="B346" s="111"/>
    </row>
    <row r="347" spans="2:2" ht="12.75" customHeight="1">
      <c r="B347" s="111"/>
    </row>
    <row r="348" spans="2:2" ht="12.75" customHeight="1">
      <c r="B348" s="111"/>
    </row>
    <row r="349" spans="2:2" ht="12.75" customHeight="1">
      <c r="B349" s="111"/>
    </row>
    <row r="350" spans="2:2" ht="12.75" customHeight="1">
      <c r="B350" s="111"/>
    </row>
    <row r="351" spans="2:2" ht="12.75" customHeight="1">
      <c r="B351" s="111"/>
    </row>
    <row r="352" spans="2:2" ht="12.75" customHeight="1">
      <c r="B352" s="111"/>
    </row>
    <row r="353" spans="2:2" ht="12.75" customHeight="1">
      <c r="B353" s="111"/>
    </row>
    <row r="354" spans="2:2" ht="12.75" customHeight="1">
      <c r="B354" s="111"/>
    </row>
    <row r="355" spans="2:2" ht="12.75" customHeight="1">
      <c r="B355" s="111"/>
    </row>
    <row r="356" spans="2:2" ht="12.75" customHeight="1">
      <c r="B356" s="111"/>
    </row>
    <row r="357" spans="2:2" ht="12.75" customHeight="1">
      <c r="B357" s="111"/>
    </row>
    <row r="358" spans="2:2" ht="12.75" customHeight="1">
      <c r="B358" s="111"/>
    </row>
    <row r="359" spans="2:2" ht="12.75" customHeight="1">
      <c r="B359" s="111"/>
    </row>
    <row r="360" spans="2:2" ht="12.75" customHeight="1">
      <c r="B360" s="111"/>
    </row>
    <row r="361" spans="2:2" ht="12.75" customHeight="1">
      <c r="B361" s="111"/>
    </row>
    <row r="362" spans="2:2" ht="12.75" customHeight="1">
      <c r="B362" s="111"/>
    </row>
    <row r="363" spans="2:2" ht="12.75" customHeight="1">
      <c r="B363" s="111"/>
    </row>
    <row r="364" spans="2:2" ht="12.75" customHeight="1">
      <c r="B364" s="111"/>
    </row>
    <row r="365" spans="2:2" ht="12.75" customHeight="1">
      <c r="B365" s="111"/>
    </row>
    <row r="366" spans="2:2" ht="12.75" customHeight="1">
      <c r="B366" s="111"/>
    </row>
    <row r="367" spans="2:2" ht="12.75" customHeight="1">
      <c r="B367" s="111"/>
    </row>
    <row r="368" spans="2:2" ht="12.75" customHeight="1">
      <c r="B368" s="111"/>
    </row>
    <row r="369" spans="2:2" ht="12.75" customHeight="1">
      <c r="B369" s="111"/>
    </row>
    <row r="370" spans="2:2" ht="12.75" customHeight="1">
      <c r="B370" s="111"/>
    </row>
    <row r="371" spans="2:2" ht="12.75" customHeight="1">
      <c r="B371" s="111"/>
    </row>
    <row r="372" spans="2:2" ht="12.75" customHeight="1">
      <c r="B372" s="111"/>
    </row>
    <row r="373" spans="2:2" ht="12.75" customHeight="1">
      <c r="B373" s="111"/>
    </row>
    <row r="374" spans="2:2" ht="12.75" customHeight="1">
      <c r="B374" s="111"/>
    </row>
    <row r="375" spans="2:2" ht="12.75" customHeight="1">
      <c r="B375" s="111"/>
    </row>
    <row r="376" spans="2:2" ht="12.75" customHeight="1">
      <c r="B376" s="111"/>
    </row>
    <row r="377" spans="2:2" ht="12.75" customHeight="1">
      <c r="B377" s="111"/>
    </row>
    <row r="378" spans="2:2" ht="12.75" customHeight="1">
      <c r="B378" s="111"/>
    </row>
    <row r="379" spans="2:2" ht="12.75" customHeight="1">
      <c r="B379" s="111"/>
    </row>
    <row r="380" spans="2:2" ht="12.75" customHeight="1">
      <c r="B380" s="111"/>
    </row>
    <row r="381" spans="2:2" ht="12.75" customHeight="1">
      <c r="B381" s="111"/>
    </row>
    <row r="382" spans="2:2" ht="12.75" customHeight="1">
      <c r="B382" s="111"/>
    </row>
    <row r="383" spans="2:2" ht="12.75" customHeight="1">
      <c r="B383" s="111"/>
    </row>
    <row r="384" spans="2:2" ht="12.75" customHeight="1">
      <c r="B384" s="111"/>
    </row>
    <row r="385" spans="2:2" ht="12.75" customHeight="1">
      <c r="B385" s="111"/>
    </row>
    <row r="386" spans="2:2" ht="12.75" customHeight="1">
      <c r="B386" s="111"/>
    </row>
    <row r="387" spans="2:2" ht="12.75" customHeight="1">
      <c r="B387" s="111"/>
    </row>
    <row r="388" spans="2:2" ht="12.75" customHeight="1">
      <c r="B388" s="111"/>
    </row>
    <row r="389" spans="2:2" ht="12.75" customHeight="1">
      <c r="B389" s="111"/>
    </row>
    <row r="390" spans="2:2" ht="12.75" customHeight="1">
      <c r="B390" s="111"/>
    </row>
    <row r="391" spans="2:2" ht="12.75" customHeight="1">
      <c r="B391" s="111"/>
    </row>
    <row r="392" spans="2:2" ht="12.75" customHeight="1">
      <c r="B392" s="111"/>
    </row>
    <row r="393" spans="2:2" ht="12.75" customHeight="1">
      <c r="B393" s="111"/>
    </row>
    <row r="394" spans="2:2" ht="12.75" customHeight="1">
      <c r="B394" s="111"/>
    </row>
    <row r="395" spans="2:2" ht="12.75" customHeight="1">
      <c r="B395" s="111"/>
    </row>
    <row r="396" spans="2:2" ht="12.75" customHeight="1">
      <c r="B396" s="111"/>
    </row>
    <row r="397" spans="2:2" ht="12.75" customHeight="1">
      <c r="B397" s="111"/>
    </row>
    <row r="398" spans="2:2" ht="12.75" customHeight="1">
      <c r="B398" s="111"/>
    </row>
    <row r="399" spans="2:2" ht="12.75" customHeight="1">
      <c r="B399" s="111"/>
    </row>
    <row r="400" spans="2:2" ht="12.75" customHeight="1">
      <c r="B400" s="111"/>
    </row>
    <row r="401" spans="2:2" ht="12.75" customHeight="1">
      <c r="B401" s="111"/>
    </row>
    <row r="402" spans="2:2" ht="12.75" customHeight="1">
      <c r="B402" s="111"/>
    </row>
    <row r="403" spans="2:2" ht="12.75" customHeight="1">
      <c r="B403" s="111"/>
    </row>
    <row r="404" spans="2:2" ht="12.75" customHeight="1">
      <c r="B404" s="111"/>
    </row>
    <row r="405" spans="2:2" ht="12.75" customHeight="1">
      <c r="B405" s="111"/>
    </row>
    <row r="406" spans="2:2" ht="12.75" customHeight="1">
      <c r="B406" s="111"/>
    </row>
    <row r="407" spans="2:2" ht="12.75" customHeight="1">
      <c r="B407" s="111"/>
    </row>
    <row r="408" spans="2:2" ht="12.75" customHeight="1">
      <c r="B408" s="111"/>
    </row>
    <row r="409" spans="2:2" ht="12.75" customHeight="1">
      <c r="B409" s="111"/>
    </row>
    <row r="410" spans="2:2" ht="12.75" customHeight="1">
      <c r="B410" s="111"/>
    </row>
    <row r="411" spans="2:2" ht="12.75" customHeight="1">
      <c r="B411" s="111"/>
    </row>
    <row r="412" spans="2:2" ht="12.75" customHeight="1">
      <c r="B412" s="111"/>
    </row>
    <row r="413" spans="2:2" ht="12.75" customHeight="1">
      <c r="B413" s="111"/>
    </row>
    <row r="414" spans="2:2" ht="12.75" customHeight="1">
      <c r="B414" s="111"/>
    </row>
    <row r="415" spans="2:2" ht="12.75" customHeight="1">
      <c r="B415" s="111"/>
    </row>
    <row r="416" spans="2:2" ht="12.75" customHeight="1">
      <c r="B416" s="111"/>
    </row>
    <row r="417" spans="2:2" ht="12.75" customHeight="1">
      <c r="B417" s="111"/>
    </row>
    <row r="418" spans="2:2" ht="12.75" customHeight="1">
      <c r="B418" s="111"/>
    </row>
    <row r="419" spans="2:2" ht="12.75" customHeight="1">
      <c r="B419" s="111"/>
    </row>
    <row r="420" spans="2:2" ht="12.75" customHeight="1">
      <c r="B420" s="111"/>
    </row>
    <row r="421" spans="2:2" ht="12.75" customHeight="1">
      <c r="B421" s="111"/>
    </row>
    <row r="422" spans="2:2" ht="12.75" customHeight="1">
      <c r="B422" s="111"/>
    </row>
    <row r="423" spans="2:2" ht="12.75" customHeight="1">
      <c r="B423" s="111"/>
    </row>
    <row r="424" spans="2:2" ht="12.75" customHeight="1">
      <c r="B424" s="111"/>
    </row>
    <row r="425" spans="2:2" ht="12.75" customHeight="1">
      <c r="B425" s="111"/>
    </row>
    <row r="426" spans="2:2" ht="12.75" customHeight="1">
      <c r="B426" s="111"/>
    </row>
    <row r="427" spans="2:2" ht="12.75" customHeight="1">
      <c r="B427" s="111"/>
    </row>
    <row r="428" spans="2:2" ht="12.75" customHeight="1">
      <c r="B428" s="111"/>
    </row>
    <row r="429" spans="2:2" ht="12.75" customHeight="1">
      <c r="B429" s="111"/>
    </row>
    <row r="430" spans="2:2" ht="12.75" customHeight="1">
      <c r="B430" s="111"/>
    </row>
    <row r="431" spans="2:2" ht="12.75" customHeight="1">
      <c r="B431" s="111"/>
    </row>
    <row r="432" spans="2:2" ht="12.75" customHeight="1">
      <c r="B432" s="111"/>
    </row>
    <row r="433" spans="2:2" ht="12.75" customHeight="1">
      <c r="B433" s="111"/>
    </row>
    <row r="434" spans="2:2" ht="12.75" customHeight="1">
      <c r="B434" s="111"/>
    </row>
    <row r="435" spans="2:2" ht="12.75" customHeight="1">
      <c r="B435" s="111"/>
    </row>
    <row r="436" spans="2:2" ht="12.75" customHeight="1">
      <c r="B436" s="111"/>
    </row>
    <row r="437" spans="2:2" ht="12.75" customHeight="1">
      <c r="B437" s="111"/>
    </row>
    <row r="438" spans="2:2" ht="12.75" customHeight="1">
      <c r="B438" s="111"/>
    </row>
    <row r="439" spans="2:2" ht="12.75" customHeight="1">
      <c r="B439" s="111"/>
    </row>
    <row r="440" spans="2:2" ht="12.75" customHeight="1">
      <c r="B440" s="111"/>
    </row>
    <row r="441" spans="2:2" ht="12.75" customHeight="1">
      <c r="B441" s="111"/>
    </row>
    <row r="442" spans="2:2" ht="12.75" customHeight="1">
      <c r="B442" s="111"/>
    </row>
    <row r="443" spans="2:2" ht="12.75" customHeight="1">
      <c r="B443" s="111"/>
    </row>
    <row r="444" spans="2:2" ht="12.75" customHeight="1">
      <c r="B444" s="111"/>
    </row>
    <row r="445" spans="2:2" ht="12.75" customHeight="1">
      <c r="B445" s="111"/>
    </row>
    <row r="446" spans="2:2" ht="12.75" customHeight="1">
      <c r="B446" s="111"/>
    </row>
    <row r="447" spans="2:2" ht="12.75" customHeight="1">
      <c r="B447" s="111"/>
    </row>
    <row r="448" spans="2:2" ht="12.75" customHeight="1">
      <c r="B448" s="111"/>
    </row>
    <row r="449" spans="2:2" ht="12.75" customHeight="1">
      <c r="B449" s="111"/>
    </row>
    <row r="450" spans="2:2" ht="12.75" customHeight="1">
      <c r="B450" s="111"/>
    </row>
    <row r="451" spans="2:2" ht="12.75" customHeight="1">
      <c r="B451" s="111"/>
    </row>
    <row r="452" spans="2:2" ht="12.75" customHeight="1">
      <c r="B452" s="111"/>
    </row>
    <row r="453" spans="2:2" ht="12.75" customHeight="1">
      <c r="B453" s="111"/>
    </row>
    <row r="454" spans="2:2" ht="12.75" customHeight="1">
      <c r="B454" s="111"/>
    </row>
    <row r="455" spans="2:2" ht="12.75" customHeight="1">
      <c r="B455" s="111"/>
    </row>
    <row r="456" spans="2:2" ht="12.75" customHeight="1">
      <c r="B456" s="111"/>
    </row>
    <row r="457" spans="2:2" ht="12.75" customHeight="1">
      <c r="B457" s="111"/>
    </row>
    <row r="458" spans="2:2" ht="12.75" customHeight="1">
      <c r="B458" s="111"/>
    </row>
    <row r="459" spans="2:2" ht="12.75" customHeight="1">
      <c r="B459" s="111"/>
    </row>
    <row r="460" spans="2:2" ht="12.75" customHeight="1">
      <c r="B460" s="111"/>
    </row>
    <row r="461" spans="2:2" ht="12.75" customHeight="1">
      <c r="B461" s="111"/>
    </row>
    <row r="462" spans="2:2" ht="12.75" customHeight="1">
      <c r="B462" s="111"/>
    </row>
    <row r="463" spans="2:2" ht="12.75" customHeight="1">
      <c r="B463" s="111"/>
    </row>
    <row r="464" spans="2:2" ht="12.75" customHeight="1">
      <c r="B464" s="111"/>
    </row>
    <row r="465" spans="2:2" ht="12.75" customHeight="1">
      <c r="B465" s="111"/>
    </row>
    <row r="466" spans="2:2" ht="12.75" customHeight="1">
      <c r="B466" s="111"/>
    </row>
    <row r="467" spans="2:2" ht="12.75" customHeight="1">
      <c r="B467" s="111"/>
    </row>
    <row r="468" spans="2:2" ht="12.75" customHeight="1">
      <c r="B468" s="111"/>
    </row>
    <row r="469" spans="2:2" ht="12.75" customHeight="1">
      <c r="B469" s="111"/>
    </row>
    <row r="470" spans="2:2" ht="12.75" customHeight="1">
      <c r="B470" s="111"/>
    </row>
    <row r="471" spans="2:2" ht="12.75" customHeight="1">
      <c r="B471" s="111"/>
    </row>
    <row r="472" spans="2:2" ht="12.75" customHeight="1">
      <c r="B472" s="111"/>
    </row>
    <row r="473" spans="2:2" ht="12.75" customHeight="1">
      <c r="B473" s="111"/>
    </row>
    <row r="474" spans="2:2" ht="12.75" customHeight="1">
      <c r="B474" s="111"/>
    </row>
    <row r="475" spans="2:2" ht="12.75" customHeight="1">
      <c r="B475" s="111"/>
    </row>
    <row r="476" spans="2:2" ht="12.75" customHeight="1">
      <c r="B476" s="111"/>
    </row>
    <row r="477" spans="2:2" ht="12.75" customHeight="1">
      <c r="B477" s="111"/>
    </row>
    <row r="478" spans="2:2" ht="12.75" customHeight="1">
      <c r="B478" s="111"/>
    </row>
    <row r="479" spans="2:2" ht="12.75" customHeight="1">
      <c r="B479" s="111"/>
    </row>
    <row r="480" spans="2:2" ht="12.75" customHeight="1">
      <c r="B480" s="111"/>
    </row>
    <row r="481" spans="2:2" ht="12.75" customHeight="1">
      <c r="B481" s="111"/>
    </row>
    <row r="482" spans="2:2" ht="12.75" customHeight="1">
      <c r="B482" s="111"/>
    </row>
    <row r="483" spans="2:2" ht="12.75" customHeight="1">
      <c r="B483" s="111"/>
    </row>
    <row r="484" spans="2:2" ht="12.75" customHeight="1">
      <c r="B484" s="111"/>
    </row>
    <row r="485" spans="2:2" ht="12.75" customHeight="1">
      <c r="B485" s="111"/>
    </row>
    <row r="486" spans="2:2" ht="12.75" customHeight="1">
      <c r="B486" s="111"/>
    </row>
    <row r="487" spans="2:2" ht="12.75" customHeight="1">
      <c r="B487" s="111"/>
    </row>
    <row r="488" spans="2:2" ht="12.75" customHeight="1">
      <c r="B488" s="111"/>
    </row>
    <row r="489" spans="2:2" ht="12.75" customHeight="1">
      <c r="B489" s="111"/>
    </row>
    <row r="490" spans="2:2" ht="12.75" customHeight="1">
      <c r="B490" s="111"/>
    </row>
    <row r="491" spans="2:2" ht="12.75" customHeight="1">
      <c r="B491" s="111"/>
    </row>
    <row r="492" spans="2:2" ht="12.75" customHeight="1">
      <c r="B492" s="111"/>
    </row>
    <row r="493" spans="2:2" ht="12.75" customHeight="1">
      <c r="B493" s="111"/>
    </row>
    <row r="494" spans="2:2" ht="12.75" customHeight="1">
      <c r="B494" s="111"/>
    </row>
    <row r="495" spans="2:2" ht="12.75" customHeight="1">
      <c r="B495" s="111"/>
    </row>
    <row r="496" spans="2:2" ht="12.75" customHeight="1">
      <c r="B496" s="111"/>
    </row>
    <row r="497" spans="2:2" ht="12.75" customHeight="1">
      <c r="B497" s="111"/>
    </row>
    <row r="498" spans="2:2" ht="12.75" customHeight="1">
      <c r="B498" s="111"/>
    </row>
    <row r="499" spans="2:2" ht="12.75" customHeight="1">
      <c r="B499" s="111"/>
    </row>
    <row r="500" spans="2:2" ht="12.75" customHeight="1">
      <c r="B500" s="111"/>
    </row>
    <row r="501" spans="2:2" ht="12.75" customHeight="1">
      <c r="B501" s="111"/>
    </row>
    <row r="502" spans="2:2" ht="12.75" customHeight="1">
      <c r="B502" s="111"/>
    </row>
    <row r="503" spans="2:2" ht="12.75" customHeight="1">
      <c r="B503" s="111"/>
    </row>
    <row r="504" spans="2:2" ht="12.75" customHeight="1">
      <c r="B504" s="111"/>
    </row>
    <row r="505" spans="2:2" ht="12.75" customHeight="1">
      <c r="B505" s="111"/>
    </row>
    <row r="506" spans="2:2" ht="12.75" customHeight="1">
      <c r="B506" s="111"/>
    </row>
    <row r="507" spans="2:2" ht="12.75" customHeight="1">
      <c r="B507" s="111"/>
    </row>
    <row r="508" spans="2:2" ht="12.75" customHeight="1">
      <c r="B508" s="111"/>
    </row>
    <row r="509" spans="2:2" ht="12.75" customHeight="1">
      <c r="B509" s="111"/>
    </row>
    <row r="510" spans="2:2" ht="12.75" customHeight="1">
      <c r="B510" s="111"/>
    </row>
    <row r="511" spans="2:2" ht="12.75" customHeight="1">
      <c r="B511" s="111"/>
    </row>
    <row r="512" spans="2:2" ht="12.75" customHeight="1">
      <c r="B512" s="111"/>
    </row>
    <row r="513" spans="2:2" ht="12.75" customHeight="1">
      <c r="B513" s="111"/>
    </row>
    <row r="514" spans="2:2" ht="12.75" customHeight="1">
      <c r="B514" s="111"/>
    </row>
    <row r="515" spans="2:2" ht="12.75" customHeight="1">
      <c r="B515" s="111"/>
    </row>
    <row r="516" spans="2:2" ht="12.75" customHeight="1">
      <c r="B516" s="111"/>
    </row>
    <row r="517" spans="2:2" ht="12.75" customHeight="1">
      <c r="B517" s="111"/>
    </row>
    <row r="518" spans="2:2" ht="12.75" customHeight="1">
      <c r="B518" s="111"/>
    </row>
    <row r="519" spans="2:2" ht="12.75" customHeight="1">
      <c r="B519" s="111"/>
    </row>
    <row r="520" spans="2:2" ht="12.75" customHeight="1">
      <c r="B520" s="111"/>
    </row>
    <row r="521" spans="2:2" ht="12.75" customHeight="1">
      <c r="B521" s="111"/>
    </row>
    <row r="522" spans="2:2" ht="12.75" customHeight="1">
      <c r="B522" s="111"/>
    </row>
    <row r="523" spans="2:2" ht="12.75" customHeight="1">
      <c r="B523" s="111"/>
    </row>
    <row r="524" spans="2:2" ht="12.75" customHeight="1">
      <c r="B524" s="111"/>
    </row>
    <row r="525" spans="2:2" ht="12.75" customHeight="1">
      <c r="B525" s="111"/>
    </row>
    <row r="526" spans="2:2" ht="12.75" customHeight="1">
      <c r="B526" s="111"/>
    </row>
    <row r="527" spans="2:2" ht="12.75" customHeight="1">
      <c r="B527" s="111"/>
    </row>
    <row r="528" spans="2:2" ht="12.75" customHeight="1">
      <c r="B528" s="111"/>
    </row>
    <row r="529" spans="2:2" ht="12.75" customHeight="1">
      <c r="B529" s="111"/>
    </row>
    <row r="530" spans="2:2" ht="12.75" customHeight="1">
      <c r="B530" s="111"/>
    </row>
    <row r="531" spans="2:2" ht="12.75" customHeight="1">
      <c r="B531" s="111"/>
    </row>
    <row r="532" spans="2:2" ht="12.75" customHeight="1">
      <c r="B532" s="111"/>
    </row>
    <row r="533" spans="2:2" ht="12.75" customHeight="1">
      <c r="B533" s="111"/>
    </row>
    <row r="534" spans="2:2" ht="12.75" customHeight="1">
      <c r="B534" s="111"/>
    </row>
    <row r="535" spans="2:2" ht="12.75" customHeight="1">
      <c r="B535" s="111"/>
    </row>
    <row r="536" spans="2:2" ht="12.75" customHeight="1">
      <c r="B536" s="111"/>
    </row>
    <row r="537" spans="2:2" ht="12.75" customHeight="1">
      <c r="B537" s="111"/>
    </row>
    <row r="538" spans="2:2" ht="12.75" customHeight="1">
      <c r="B538" s="111"/>
    </row>
    <row r="539" spans="2:2" ht="12.75" customHeight="1">
      <c r="B539" s="111"/>
    </row>
    <row r="540" spans="2:2" ht="12.75" customHeight="1">
      <c r="B540" s="111"/>
    </row>
    <row r="541" spans="2:2" ht="12.75" customHeight="1">
      <c r="B541" s="111"/>
    </row>
    <row r="542" spans="2:2" ht="12.75" customHeight="1">
      <c r="B542" s="111"/>
    </row>
    <row r="543" spans="2:2" ht="12.75" customHeight="1">
      <c r="B543" s="111"/>
    </row>
    <row r="544" spans="2:2" ht="12.75" customHeight="1">
      <c r="B544" s="111"/>
    </row>
    <row r="545" spans="2:2" ht="12.75" customHeight="1">
      <c r="B545" s="111"/>
    </row>
    <row r="546" spans="2:2" ht="12.75" customHeight="1">
      <c r="B546" s="111"/>
    </row>
    <row r="547" spans="2:2" ht="12.75" customHeight="1">
      <c r="B547" s="111"/>
    </row>
    <row r="548" spans="2:2" ht="12.75" customHeight="1">
      <c r="B548" s="111"/>
    </row>
    <row r="549" spans="2:2" ht="12.75" customHeight="1">
      <c r="B549" s="111"/>
    </row>
    <row r="550" spans="2:2" ht="12.75" customHeight="1">
      <c r="B550" s="111"/>
    </row>
    <row r="551" spans="2:2" ht="12.75" customHeight="1">
      <c r="B551" s="111"/>
    </row>
    <row r="552" spans="2:2" ht="12.75" customHeight="1">
      <c r="B552" s="111"/>
    </row>
    <row r="553" spans="2:2" ht="12.75" customHeight="1">
      <c r="B553" s="111"/>
    </row>
    <row r="554" spans="2:2" ht="12.75" customHeight="1">
      <c r="B554" s="111"/>
    </row>
    <row r="555" spans="2:2" ht="12.75" customHeight="1">
      <c r="B555" s="111"/>
    </row>
    <row r="556" spans="2:2" ht="12.75" customHeight="1">
      <c r="B556" s="111"/>
    </row>
    <row r="557" spans="2:2" ht="12.75" customHeight="1">
      <c r="B557" s="111"/>
    </row>
    <row r="558" spans="2:2" ht="12.75" customHeight="1">
      <c r="B558" s="111"/>
    </row>
    <row r="559" spans="2:2" ht="12.75" customHeight="1">
      <c r="B559" s="111"/>
    </row>
    <row r="560" spans="2:2" ht="12.75" customHeight="1">
      <c r="B560" s="111"/>
    </row>
    <row r="561" spans="2:2" ht="12.75" customHeight="1">
      <c r="B561" s="111"/>
    </row>
    <row r="562" spans="2:2" ht="12.75" customHeight="1">
      <c r="B562" s="111"/>
    </row>
    <row r="563" spans="2:2" ht="12.75" customHeight="1">
      <c r="B563" s="111"/>
    </row>
    <row r="564" spans="2:2" ht="12.75" customHeight="1">
      <c r="B564" s="111"/>
    </row>
    <row r="565" spans="2:2" ht="12.75" customHeight="1">
      <c r="B565" s="111"/>
    </row>
    <row r="566" spans="2:2" ht="12.75" customHeight="1">
      <c r="B566" s="111"/>
    </row>
    <row r="567" spans="2:2" ht="12.75" customHeight="1">
      <c r="B567" s="111"/>
    </row>
    <row r="568" spans="2:2" ht="12.75" customHeight="1">
      <c r="B568" s="111"/>
    </row>
    <row r="569" spans="2:2" ht="12.75" customHeight="1">
      <c r="B569" s="111"/>
    </row>
    <row r="570" spans="2:2" ht="12.75" customHeight="1">
      <c r="B570" s="111"/>
    </row>
    <row r="571" spans="2:2" ht="12.75" customHeight="1">
      <c r="B571" s="111"/>
    </row>
    <row r="572" spans="2:2" ht="12.75" customHeight="1">
      <c r="B572" s="111"/>
    </row>
    <row r="573" spans="2:2" ht="12.75" customHeight="1">
      <c r="B573" s="111"/>
    </row>
    <row r="574" spans="2:2" ht="12.75" customHeight="1">
      <c r="B574" s="111"/>
    </row>
    <row r="575" spans="2:2" ht="12.75" customHeight="1">
      <c r="B575" s="111"/>
    </row>
    <row r="576" spans="2:2" ht="12.75" customHeight="1">
      <c r="B576" s="111"/>
    </row>
    <row r="577" spans="2:2" ht="12.75" customHeight="1">
      <c r="B577" s="111"/>
    </row>
    <row r="578" spans="2:2" ht="12.75" customHeight="1">
      <c r="B578" s="111"/>
    </row>
    <row r="579" spans="2:2" ht="12.75" customHeight="1">
      <c r="B579" s="111"/>
    </row>
    <row r="580" spans="2:2" ht="12.75" customHeight="1">
      <c r="B580" s="111"/>
    </row>
    <row r="581" spans="2:2" ht="12.75" customHeight="1">
      <c r="B581" s="111"/>
    </row>
    <row r="582" spans="2:2" ht="12.75" customHeight="1">
      <c r="B582" s="111"/>
    </row>
    <row r="583" spans="2:2" ht="12.75" customHeight="1">
      <c r="B583" s="111"/>
    </row>
    <row r="584" spans="2:2" ht="12.75" customHeight="1">
      <c r="B584" s="111"/>
    </row>
    <row r="585" spans="2:2" ht="12.75" customHeight="1">
      <c r="B585" s="111"/>
    </row>
    <row r="586" spans="2:2" ht="12.75" customHeight="1">
      <c r="B586" s="111"/>
    </row>
    <row r="587" spans="2:2" ht="12.75" customHeight="1">
      <c r="B587" s="111"/>
    </row>
    <row r="588" spans="2:2" ht="12.75" customHeight="1">
      <c r="B588" s="111"/>
    </row>
    <row r="589" spans="2:2" ht="12.75" customHeight="1">
      <c r="B589" s="111"/>
    </row>
    <row r="590" spans="2:2" ht="12.75" customHeight="1">
      <c r="B590" s="111"/>
    </row>
    <row r="591" spans="2:2" ht="12.75" customHeight="1">
      <c r="B591" s="111"/>
    </row>
    <row r="592" spans="2:2" ht="12.75" customHeight="1">
      <c r="B592" s="111"/>
    </row>
    <row r="593" spans="2:2" ht="12.75" customHeight="1">
      <c r="B593" s="111"/>
    </row>
    <row r="594" spans="2:2" ht="12.75" customHeight="1">
      <c r="B594" s="111"/>
    </row>
    <row r="595" spans="2:2" ht="12.75" customHeight="1">
      <c r="B595" s="111"/>
    </row>
    <row r="596" spans="2:2" ht="12.75" customHeight="1">
      <c r="B596" s="111"/>
    </row>
    <row r="597" spans="2:2" ht="12.75" customHeight="1">
      <c r="B597" s="111"/>
    </row>
    <row r="598" spans="2:2" ht="12.75" customHeight="1">
      <c r="B598" s="111"/>
    </row>
    <row r="599" spans="2:2" ht="12.75" customHeight="1">
      <c r="B599" s="111"/>
    </row>
    <row r="600" spans="2:2" ht="12.75" customHeight="1">
      <c r="B600" s="111"/>
    </row>
    <row r="601" spans="2:2" ht="12.75" customHeight="1">
      <c r="B601" s="111"/>
    </row>
    <row r="602" spans="2:2" ht="12.75" customHeight="1">
      <c r="B602" s="111"/>
    </row>
    <row r="603" spans="2:2" ht="12.75" customHeight="1">
      <c r="B603" s="111"/>
    </row>
    <row r="604" spans="2:2" ht="12.75" customHeight="1">
      <c r="B604" s="111"/>
    </row>
    <row r="605" spans="2:2" ht="12.75" customHeight="1">
      <c r="B605" s="111"/>
    </row>
    <row r="606" spans="2:2" ht="12.75" customHeight="1">
      <c r="B606" s="111"/>
    </row>
    <row r="607" spans="2:2" ht="12.75" customHeight="1">
      <c r="B607" s="111"/>
    </row>
    <row r="608" spans="2:2" ht="12.75" customHeight="1">
      <c r="B608" s="111"/>
    </row>
    <row r="609" spans="2:2" ht="12.75" customHeight="1">
      <c r="B609" s="111"/>
    </row>
    <row r="610" spans="2:2" ht="12.75" customHeight="1">
      <c r="B610" s="111"/>
    </row>
    <row r="611" spans="2:2" ht="12.75" customHeight="1">
      <c r="B611" s="111"/>
    </row>
    <row r="612" spans="2:2" ht="12.75" customHeight="1">
      <c r="B612" s="111"/>
    </row>
    <row r="613" spans="2:2" ht="12.75" customHeight="1">
      <c r="B613" s="111"/>
    </row>
    <row r="614" spans="2:2" ht="12.75" customHeight="1">
      <c r="B614" s="111"/>
    </row>
    <row r="615" spans="2:2" ht="12.75" customHeight="1">
      <c r="B615" s="111"/>
    </row>
    <row r="616" spans="2:2" ht="12.75" customHeight="1">
      <c r="B616" s="111"/>
    </row>
    <row r="617" spans="2:2" ht="12.75" customHeight="1">
      <c r="B617" s="111"/>
    </row>
    <row r="618" spans="2:2" ht="12.75" customHeight="1">
      <c r="B618" s="111"/>
    </row>
    <row r="619" spans="2:2" ht="12.75" customHeight="1">
      <c r="B619" s="111"/>
    </row>
    <row r="620" spans="2:2" ht="12.75" customHeight="1">
      <c r="B620" s="111"/>
    </row>
    <row r="621" spans="2:2" ht="12.75" customHeight="1">
      <c r="B621" s="111"/>
    </row>
    <row r="622" spans="2:2" ht="12.75" customHeight="1">
      <c r="B622" s="111"/>
    </row>
    <row r="623" spans="2:2" ht="12.75" customHeight="1">
      <c r="B623" s="111"/>
    </row>
    <row r="624" spans="2:2" ht="12.75" customHeight="1">
      <c r="B624" s="111"/>
    </row>
    <row r="625" spans="2:2" ht="12.75" customHeight="1">
      <c r="B625" s="111"/>
    </row>
    <row r="626" spans="2:2" ht="12.75" customHeight="1">
      <c r="B626" s="111"/>
    </row>
    <row r="627" spans="2:2" ht="12.75" customHeight="1">
      <c r="B627" s="111"/>
    </row>
    <row r="628" spans="2:2" ht="12.75" customHeight="1">
      <c r="B628" s="111"/>
    </row>
    <row r="629" spans="2:2" ht="12.75" customHeight="1">
      <c r="B629" s="111"/>
    </row>
    <row r="630" spans="2:2" ht="12.75" customHeight="1">
      <c r="B630" s="111"/>
    </row>
    <row r="631" spans="2:2" ht="12.75" customHeight="1">
      <c r="B631" s="111"/>
    </row>
    <row r="632" spans="2:2" ht="12.75" customHeight="1">
      <c r="B632" s="111"/>
    </row>
    <row r="633" spans="2:2" ht="12.75" customHeight="1">
      <c r="B633" s="111"/>
    </row>
    <row r="634" spans="2:2" ht="12.75" customHeight="1">
      <c r="B634" s="111"/>
    </row>
    <row r="635" spans="2:2" ht="12.75" customHeight="1">
      <c r="B635" s="111"/>
    </row>
    <row r="636" spans="2:2" ht="12.75" customHeight="1">
      <c r="B636" s="111"/>
    </row>
    <row r="637" spans="2:2" ht="12.75" customHeight="1">
      <c r="B637" s="111"/>
    </row>
    <row r="638" spans="2:2" ht="12.75" customHeight="1">
      <c r="B638" s="111"/>
    </row>
    <row r="639" spans="2:2" ht="12.75" customHeight="1">
      <c r="B639" s="111"/>
    </row>
    <row r="640" spans="2:2" ht="12.75" customHeight="1">
      <c r="B640" s="111"/>
    </row>
    <row r="641" spans="2:2" ht="12.75" customHeight="1">
      <c r="B641" s="111"/>
    </row>
    <row r="642" spans="2:2" ht="12.75" customHeight="1">
      <c r="B642" s="111"/>
    </row>
    <row r="643" spans="2:2" ht="12.75" customHeight="1">
      <c r="B643" s="111"/>
    </row>
    <row r="644" spans="2:2" ht="12.75" customHeight="1">
      <c r="B644" s="111"/>
    </row>
    <row r="645" spans="2:2" ht="12.75" customHeight="1">
      <c r="B645" s="111"/>
    </row>
    <row r="646" spans="2:2" ht="12.75" customHeight="1">
      <c r="B646" s="111"/>
    </row>
    <row r="647" spans="2:2" ht="12.75" customHeight="1">
      <c r="B647" s="111"/>
    </row>
    <row r="648" spans="2:2" ht="12.75" customHeight="1">
      <c r="B648" s="111"/>
    </row>
    <row r="649" spans="2:2" ht="12.75" customHeight="1">
      <c r="B649" s="111"/>
    </row>
    <row r="650" spans="2:2" ht="12.75" customHeight="1">
      <c r="B650" s="111"/>
    </row>
    <row r="651" spans="2:2" ht="12.75" customHeight="1">
      <c r="B651" s="111"/>
    </row>
    <row r="652" spans="2:2" ht="12.75" customHeight="1">
      <c r="B652" s="111"/>
    </row>
    <row r="653" spans="2:2" ht="12.75" customHeight="1">
      <c r="B653" s="111"/>
    </row>
    <row r="654" spans="2:2" ht="12.75" customHeight="1">
      <c r="B654" s="111"/>
    </row>
    <row r="655" spans="2:2" ht="12.75" customHeight="1">
      <c r="B655" s="111"/>
    </row>
    <row r="656" spans="2:2" ht="12.75" customHeight="1">
      <c r="B656" s="111"/>
    </row>
    <row r="657" spans="2:2" ht="12.75" customHeight="1">
      <c r="B657" s="111"/>
    </row>
    <row r="658" spans="2:2" ht="12.75" customHeight="1">
      <c r="B658" s="111"/>
    </row>
    <row r="659" spans="2:2" ht="12.75" customHeight="1">
      <c r="B659" s="111"/>
    </row>
    <row r="660" spans="2:2" ht="12.75" customHeight="1">
      <c r="B660" s="111"/>
    </row>
    <row r="661" spans="2:2" ht="12.75" customHeight="1">
      <c r="B661" s="111"/>
    </row>
    <row r="662" spans="2:2" ht="12.75" customHeight="1">
      <c r="B662" s="111"/>
    </row>
    <row r="663" spans="2:2" ht="12.75" customHeight="1">
      <c r="B663" s="111"/>
    </row>
    <row r="664" spans="2:2" ht="12.75" customHeight="1">
      <c r="B664" s="111"/>
    </row>
    <row r="665" spans="2:2" ht="12.75" customHeight="1">
      <c r="B665" s="111"/>
    </row>
    <row r="666" spans="2:2" ht="12.75" customHeight="1">
      <c r="B666" s="111"/>
    </row>
    <row r="667" spans="2:2" ht="12.75" customHeight="1">
      <c r="B667" s="111"/>
    </row>
    <row r="668" spans="2:2" ht="12.75" customHeight="1">
      <c r="B668" s="111"/>
    </row>
    <row r="669" spans="2:2" ht="12.75" customHeight="1">
      <c r="B669" s="111"/>
    </row>
    <row r="670" spans="2:2" ht="12.75" customHeight="1">
      <c r="B670" s="111"/>
    </row>
    <row r="671" spans="2:2" ht="12.75" customHeight="1">
      <c r="B671" s="111"/>
    </row>
    <row r="672" spans="2:2" ht="12.75" customHeight="1">
      <c r="B672" s="111"/>
    </row>
    <row r="673" spans="2:2" ht="12.75" customHeight="1">
      <c r="B673" s="111"/>
    </row>
    <row r="674" spans="2:2" ht="12.75" customHeight="1">
      <c r="B674" s="111"/>
    </row>
    <row r="675" spans="2:2" ht="12.75" customHeight="1">
      <c r="B675" s="111"/>
    </row>
    <row r="676" spans="2:2" ht="12.75" customHeight="1">
      <c r="B676" s="111"/>
    </row>
    <row r="677" spans="2:2" ht="12.75" customHeight="1">
      <c r="B677" s="111"/>
    </row>
    <row r="678" spans="2:2" ht="12.75" customHeight="1">
      <c r="B678" s="111"/>
    </row>
    <row r="679" spans="2:2" ht="12.75" customHeight="1">
      <c r="B679" s="111"/>
    </row>
    <row r="680" spans="2:2" ht="12.75" customHeight="1">
      <c r="B680" s="111"/>
    </row>
    <row r="681" spans="2:2" ht="12.75" customHeight="1">
      <c r="B681" s="111"/>
    </row>
    <row r="682" spans="2:2" ht="12.75" customHeight="1">
      <c r="B682" s="111"/>
    </row>
    <row r="683" spans="2:2" ht="12.75" customHeight="1">
      <c r="B683" s="111"/>
    </row>
    <row r="684" spans="2:2" ht="12.75" customHeight="1">
      <c r="B684" s="111"/>
    </row>
    <row r="685" spans="2:2" ht="12.75" customHeight="1">
      <c r="B685" s="111"/>
    </row>
    <row r="686" spans="2:2" ht="12.75" customHeight="1">
      <c r="B686" s="111"/>
    </row>
    <row r="687" spans="2:2" ht="12.75" customHeight="1">
      <c r="B687" s="111"/>
    </row>
    <row r="688" spans="2:2" ht="12.75" customHeight="1">
      <c r="B688" s="111"/>
    </row>
    <row r="689" spans="2:2" ht="12.75" customHeight="1">
      <c r="B689" s="111"/>
    </row>
    <row r="690" spans="2:2" ht="12.75" customHeight="1">
      <c r="B690" s="111"/>
    </row>
    <row r="691" spans="2:2" ht="12.75" customHeight="1">
      <c r="B691" s="111"/>
    </row>
    <row r="692" spans="2:2" ht="12.75" customHeight="1">
      <c r="B692" s="111"/>
    </row>
    <row r="693" spans="2:2" ht="12.75" customHeight="1">
      <c r="B693" s="111"/>
    </row>
    <row r="694" spans="2:2" ht="12.75" customHeight="1">
      <c r="B694" s="111"/>
    </row>
    <row r="695" spans="2:2" ht="12.75" customHeight="1">
      <c r="B695" s="111"/>
    </row>
    <row r="696" spans="2:2" ht="12.75" customHeight="1">
      <c r="B696" s="111"/>
    </row>
    <row r="697" spans="2:2" ht="12.75" customHeight="1">
      <c r="B697" s="111"/>
    </row>
    <row r="698" spans="2:2" ht="12.75" customHeight="1">
      <c r="B698" s="111"/>
    </row>
    <row r="699" spans="2:2" ht="12.75" customHeight="1">
      <c r="B699" s="111"/>
    </row>
    <row r="700" spans="2:2" ht="12.75" customHeight="1">
      <c r="B700" s="111"/>
    </row>
    <row r="701" spans="2:2" ht="12.75" customHeight="1">
      <c r="B701" s="111"/>
    </row>
    <row r="702" spans="2:2" ht="12.75" customHeight="1">
      <c r="B702" s="111"/>
    </row>
    <row r="703" spans="2:2" ht="12.75" customHeight="1">
      <c r="B703" s="111"/>
    </row>
    <row r="704" spans="2:2" ht="12.75" customHeight="1">
      <c r="B704" s="111"/>
    </row>
    <row r="705" spans="2:2" ht="12.75" customHeight="1">
      <c r="B705" s="111"/>
    </row>
    <row r="706" spans="2:2" ht="12.75" customHeight="1">
      <c r="B706" s="111"/>
    </row>
    <row r="707" spans="2:2" ht="12.75" customHeight="1">
      <c r="B707" s="111"/>
    </row>
    <row r="708" spans="2:2" ht="12.75" customHeight="1">
      <c r="B708" s="111"/>
    </row>
    <row r="709" spans="2:2" ht="12.75" customHeight="1">
      <c r="B709" s="111"/>
    </row>
    <row r="710" spans="2:2" ht="12.75" customHeight="1">
      <c r="B710" s="111"/>
    </row>
    <row r="711" spans="2:2" ht="12.75" customHeight="1">
      <c r="B711" s="111"/>
    </row>
    <row r="712" spans="2:2" ht="12.75" customHeight="1">
      <c r="B712" s="111"/>
    </row>
    <row r="713" spans="2:2" ht="12.75" customHeight="1">
      <c r="B713" s="111"/>
    </row>
    <row r="714" spans="2:2" ht="12.75" customHeight="1">
      <c r="B714" s="111"/>
    </row>
    <row r="715" spans="2:2" ht="12.75" customHeight="1">
      <c r="B715" s="111"/>
    </row>
    <row r="716" spans="2:2" ht="12.75" customHeight="1">
      <c r="B716" s="111"/>
    </row>
    <row r="717" spans="2:2" ht="12.75" customHeight="1">
      <c r="B717" s="111"/>
    </row>
    <row r="718" spans="2:2" ht="12.75" customHeight="1">
      <c r="B718" s="111"/>
    </row>
    <row r="719" spans="2:2" ht="12.75" customHeight="1">
      <c r="B719" s="111"/>
    </row>
    <row r="720" spans="2:2" ht="12.75" customHeight="1">
      <c r="B720" s="111"/>
    </row>
    <row r="721" spans="2:2" ht="12.75" customHeight="1">
      <c r="B721" s="111"/>
    </row>
    <row r="722" spans="2:2" ht="12.75" customHeight="1">
      <c r="B722" s="111"/>
    </row>
    <row r="723" spans="2:2" ht="12.75" customHeight="1">
      <c r="B723" s="111"/>
    </row>
    <row r="724" spans="2:2" ht="12.75" customHeight="1">
      <c r="B724" s="111"/>
    </row>
    <row r="725" spans="2:2" ht="12.75" customHeight="1">
      <c r="B725" s="111"/>
    </row>
    <row r="726" spans="2:2" ht="12.75" customHeight="1">
      <c r="B726" s="111"/>
    </row>
    <row r="727" spans="2:2" ht="12.75" customHeight="1">
      <c r="B727" s="111"/>
    </row>
    <row r="728" spans="2:2" ht="12.75" customHeight="1">
      <c r="B728" s="111"/>
    </row>
    <row r="729" spans="2:2" ht="12.75" customHeight="1">
      <c r="B729" s="111"/>
    </row>
    <row r="730" spans="2:2" ht="12.75" customHeight="1">
      <c r="B730" s="111"/>
    </row>
    <row r="731" spans="2:2" ht="12.75" customHeight="1">
      <c r="B731" s="111"/>
    </row>
    <row r="732" spans="2:2" ht="12.75" customHeight="1">
      <c r="B732" s="111"/>
    </row>
    <row r="733" spans="2:2" ht="12.75" customHeight="1">
      <c r="B733" s="111"/>
    </row>
    <row r="734" spans="2:2" ht="12.75" customHeight="1">
      <c r="B734" s="111"/>
    </row>
    <row r="735" spans="2:2" ht="12.75" customHeight="1">
      <c r="B735" s="111"/>
    </row>
    <row r="736" spans="2:2" ht="12.75" customHeight="1">
      <c r="B736" s="111"/>
    </row>
    <row r="737" spans="2:2" ht="12.75" customHeight="1">
      <c r="B737" s="111"/>
    </row>
    <row r="738" spans="2:2" ht="12.75" customHeight="1">
      <c r="B738" s="111"/>
    </row>
    <row r="739" spans="2:2" ht="12.75" customHeight="1">
      <c r="B739" s="111"/>
    </row>
    <row r="740" spans="2:2" ht="12.75" customHeight="1">
      <c r="B740" s="111"/>
    </row>
    <row r="741" spans="2:2" ht="12.75" customHeight="1">
      <c r="B741" s="111"/>
    </row>
    <row r="742" spans="2:2" ht="12.75" customHeight="1">
      <c r="B742" s="111"/>
    </row>
    <row r="743" spans="2:2" ht="12.75" customHeight="1">
      <c r="B743" s="111"/>
    </row>
    <row r="744" spans="2:2" ht="12.75" customHeight="1">
      <c r="B744" s="111"/>
    </row>
    <row r="745" spans="2:2" ht="12.75" customHeight="1">
      <c r="B745" s="111"/>
    </row>
    <row r="746" spans="2:2" ht="12.75" customHeight="1">
      <c r="B746" s="111"/>
    </row>
    <row r="747" spans="2:2" ht="12.75" customHeight="1">
      <c r="B747" s="111"/>
    </row>
    <row r="748" spans="2:2" ht="12.75" customHeight="1">
      <c r="B748" s="111"/>
    </row>
    <row r="749" spans="2:2" ht="12.75" customHeight="1">
      <c r="B749" s="111"/>
    </row>
    <row r="750" spans="2:2" ht="12.75" customHeight="1">
      <c r="B750" s="111"/>
    </row>
    <row r="751" spans="2:2" ht="12.75" customHeight="1">
      <c r="B751" s="111"/>
    </row>
    <row r="752" spans="2:2" ht="12.75" customHeight="1">
      <c r="B752" s="111"/>
    </row>
    <row r="753" spans="2:2" ht="12.75" customHeight="1">
      <c r="B753" s="111"/>
    </row>
    <row r="754" spans="2:2" ht="12.75" customHeight="1">
      <c r="B754" s="111"/>
    </row>
    <row r="755" spans="2:2" ht="12.75" customHeight="1">
      <c r="B755" s="111"/>
    </row>
    <row r="756" spans="2:2" ht="12.75" customHeight="1">
      <c r="B756" s="111"/>
    </row>
    <row r="757" spans="2:2" ht="12.75" customHeight="1">
      <c r="B757" s="111"/>
    </row>
    <row r="758" spans="2:2" ht="12.75" customHeight="1">
      <c r="B758" s="111"/>
    </row>
    <row r="759" spans="2:2" ht="12.75" customHeight="1">
      <c r="B759" s="111"/>
    </row>
    <row r="760" spans="2:2" ht="12.75" customHeight="1">
      <c r="B760" s="111"/>
    </row>
    <row r="761" spans="2:2" ht="12.75" customHeight="1">
      <c r="B761" s="111"/>
    </row>
    <row r="762" spans="2:2" ht="12.75" customHeight="1">
      <c r="B762" s="111"/>
    </row>
    <row r="763" spans="2:2" ht="12.75" customHeight="1">
      <c r="B763" s="111"/>
    </row>
    <row r="764" spans="2:2" ht="12.75" customHeight="1">
      <c r="B764" s="111"/>
    </row>
    <row r="765" spans="2:2" ht="12.75" customHeight="1">
      <c r="B765" s="111"/>
    </row>
    <row r="766" spans="2:2" ht="12.75" customHeight="1">
      <c r="B766" s="111"/>
    </row>
    <row r="767" spans="2:2" ht="12.75" customHeight="1">
      <c r="B767" s="111"/>
    </row>
    <row r="768" spans="2:2" ht="12.75" customHeight="1">
      <c r="B768" s="111"/>
    </row>
    <row r="769" spans="2:2" ht="12.75" customHeight="1">
      <c r="B769" s="111"/>
    </row>
    <row r="770" spans="2:2" ht="12.75" customHeight="1">
      <c r="B770" s="111"/>
    </row>
    <row r="771" spans="2:2" ht="12.75" customHeight="1">
      <c r="B771" s="111"/>
    </row>
    <row r="772" spans="2:2" ht="12.75" customHeight="1">
      <c r="B772" s="111"/>
    </row>
    <row r="773" spans="2:2" ht="12.75" customHeight="1">
      <c r="B773" s="111"/>
    </row>
    <row r="774" spans="2:2" ht="12.75" customHeight="1">
      <c r="B774" s="111"/>
    </row>
    <row r="775" spans="2:2" ht="12.75" customHeight="1">
      <c r="B775" s="111"/>
    </row>
    <row r="776" spans="2:2" ht="12.75" customHeight="1">
      <c r="B776" s="111"/>
    </row>
    <row r="777" spans="2:2" ht="12.75" customHeight="1">
      <c r="B777" s="111"/>
    </row>
    <row r="778" spans="2:2" ht="12.75" customHeight="1">
      <c r="B778" s="111"/>
    </row>
    <row r="779" spans="2:2" ht="12.75" customHeight="1">
      <c r="B779" s="111"/>
    </row>
    <row r="780" spans="2:2" ht="12.75" customHeight="1">
      <c r="B780" s="111"/>
    </row>
    <row r="781" spans="2:2" ht="12.75" customHeight="1">
      <c r="B781" s="111"/>
    </row>
    <row r="782" spans="2:2" ht="12.75" customHeight="1">
      <c r="B782" s="111"/>
    </row>
    <row r="783" spans="2:2" ht="12.75" customHeight="1">
      <c r="B783" s="111"/>
    </row>
    <row r="784" spans="2:2" ht="12.75" customHeight="1">
      <c r="B784" s="111"/>
    </row>
    <row r="785" spans="2:2" ht="12.75" customHeight="1">
      <c r="B785" s="111"/>
    </row>
    <row r="786" spans="2:2" ht="12.75" customHeight="1">
      <c r="B786" s="111"/>
    </row>
    <row r="787" spans="2:2" ht="12.75" customHeight="1">
      <c r="B787" s="111"/>
    </row>
    <row r="788" spans="2:2" ht="12.75" customHeight="1">
      <c r="B788" s="111"/>
    </row>
    <row r="789" spans="2:2" ht="12.75" customHeight="1">
      <c r="B789" s="111"/>
    </row>
    <row r="790" spans="2:2" ht="12.75" customHeight="1">
      <c r="B790" s="111"/>
    </row>
    <row r="791" spans="2:2" ht="12.75" customHeight="1">
      <c r="B791" s="111"/>
    </row>
    <row r="792" spans="2:2" ht="12.75" customHeight="1">
      <c r="B792" s="111"/>
    </row>
    <row r="793" spans="2:2" ht="12.75" customHeight="1">
      <c r="B793" s="111"/>
    </row>
    <row r="794" spans="2:2" ht="12.75" customHeight="1">
      <c r="B794" s="111"/>
    </row>
    <row r="795" spans="2:2" ht="12.75" customHeight="1">
      <c r="B795" s="111"/>
    </row>
    <row r="796" spans="2:2" ht="12.75" customHeight="1">
      <c r="B796" s="111"/>
    </row>
    <row r="797" spans="2:2" ht="12.75" customHeight="1">
      <c r="B797" s="111"/>
    </row>
    <row r="798" spans="2:2" ht="12.75" customHeight="1">
      <c r="B798" s="111"/>
    </row>
    <row r="799" spans="2:2" ht="12.75" customHeight="1">
      <c r="B799" s="111"/>
    </row>
    <row r="800" spans="2:2" ht="12.75" customHeight="1">
      <c r="B800" s="111"/>
    </row>
    <row r="801" spans="2:2" ht="12.75" customHeight="1">
      <c r="B801" s="111"/>
    </row>
    <row r="802" spans="2:2" ht="12.75" customHeight="1">
      <c r="B802" s="111"/>
    </row>
    <row r="803" spans="2:2" ht="12.75" customHeight="1">
      <c r="B803" s="111"/>
    </row>
    <row r="804" spans="2:2" ht="12.75" customHeight="1">
      <c r="B804" s="111"/>
    </row>
    <row r="805" spans="2:2" ht="12.75" customHeight="1">
      <c r="B805" s="111"/>
    </row>
    <row r="806" spans="2:2" ht="12.75" customHeight="1">
      <c r="B806" s="111"/>
    </row>
    <row r="807" spans="2:2" ht="12.75" customHeight="1">
      <c r="B807" s="111"/>
    </row>
    <row r="808" spans="2:2" ht="12.75" customHeight="1">
      <c r="B808" s="111"/>
    </row>
    <row r="809" spans="2:2" ht="12.75" customHeight="1">
      <c r="B809" s="111"/>
    </row>
    <row r="810" spans="2:2" ht="12.75" customHeight="1">
      <c r="B810" s="111"/>
    </row>
    <row r="811" spans="2:2" ht="12.75" customHeight="1">
      <c r="B811" s="111"/>
    </row>
    <row r="812" spans="2:2" ht="12.75" customHeight="1">
      <c r="B812" s="111"/>
    </row>
    <row r="813" spans="2:2" ht="12.75" customHeight="1">
      <c r="B813" s="111"/>
    </row>
    <row r="814" spans="2:2" ht="12.75" customHeight="1">
      <c r="B814" s="111"/>
    </row>
    <row r="815" spans="2:2" ht="12.75" customHeight="1">
      <c r="B815" s="111"/>
    </row>
    <row r="816" spans="2:2" ht="12.75" customHeight="1">
      <c r="B816" s="111"/>
    </row>
    <row r="817" spans="2:2" ht="12.75" customHeight="1">
      <c r="B817" s="111"/>
    </row>
    <row r="818" spans="2:2" ht="12.75" customHeight="1">
      <c r="B818" s="111"/>
    </row>
    <row r="819" spans="2:2" ht="12.75" customHeight="1">
      <c r="B819" s="111"/>
    </row>
    <row r="820" spans="2:2" ht="12.75" customHeight="1">
      <c r="B820" s="111"/>
    </row>
    <row r="821" spans="2:2" ht="12.75" customHeight="1">
      <c r="B821" s="111"/>
    </row>
    <row r="822" spans="2:2" ht="12.75" customHeight="1">
      <c r="B822" s="111"/>
    </row>
    <row r="823" spans="2:2" ht="12.75" customHeight="1">
      <c r="B823" s="111"/>
    </row>
    <row r="824" spans="2:2" ht="12.75" customHeight="1">
      <c r="B824" s="111"/>
    </row>
    <row r="825" spans="2:2" ht="12.75" customHeight="1">
      <c r="B825" s="111"/>
    </row>
    <row r="826" spans="2:2" ht="12.75" customHeight="1">
      <c r="B826" s="111"/>
    </row>
    <row r="827" spans="2:2" ht="12.75" customHeight="1">
      <c r="B827" s="111"/>
    </row>
    <row r="828" spans="2:2" ht="12.75" customHeight="1">
      <c r="B828" s="111"/>
    </row>
    <row r="829" spans="2:2" ht="12.75" customHeight="1">
      <c r="B829" s="111"/>
    </row>
    <row r="830" spans="2:2" ht="12.75" customHeight="1">
      <c r="B830" s="111"/>
    </row>
    <row r="831" spans="2:2" ht="12.75" customHeight="1">
      <c r="B831" s="111"/>
    </row>
    <row r="832" spans="2:2" ht="12.75" customHeight="1">
      <c r="B832" s="111"/>
    </row>
    <row r="833" spans="2:2" ht="12.75" customHeight="1">
      <c r="B833" s="111"/>
    </row>
    <row r="834" spans="2:2" ht="12.75" customHeight="1">
      <c r="B834" s="111"/>
    </row>
    <row r="835" spans="2:2" ht="12.75" customHeight="1">
      <c r="B835" s="111"/>
    </row>
    <row r="836" spans="2:2" ht="12.75" customHeight="1">
      <c r="B836" s="111"/>
    </row>
    <row r="837" spans="2:2" ht="12.75" customHeight="1">
      <c r="B837" s="111"/>
    </row>
    <row r="838" spans="2:2" ht="12.75" customHeight="1">
      <c r="B838" s="111"/>
    </row>
    <row r="839" spans="2:2" ht="12.75" customHeight="1">
      <c r="B839" s="111"/>
    </row>
    <row r="840" spans="2:2" ht="12.75" customHeight="1">
      <c r="B840" s="111"/>
    </row>
    <row r="841" spans="2:2" ht="12.75" customHeight="1">
      <c r="B841" s="111"/>
    </row>
    <row r="842" spans="2:2" ht="12.75" customHeight="1">
      <c r="B842" s="111"/>
    </row>
    <row r="843" spans="2:2" ht="12.75" customHeight="1">
      <c r="B843" s="111"/>
    </row>
    <row r="844" spans="2:2" ht="12.75" customHeight="1">
      <c r="B844" s="111"/>
    </row>
    <row r="845" spans="2:2" ht="12.75" customHeight="1">
      <c r="B845" s="111"/>
    </row>
    <row r="846" spans="2:2" ht="12.75" customHeight="1">
      <c r="B846" s="111"/>
    </row>
    <row r="847" spans="2:2" ht="12.75" customHeight="1">
      <c r="B847" s="111"/>
    </row>
    <row r="848" spans="2:2" ht="12.75" customHeight="1">
      <c r="B848" s="111"/>
    </row>
    <row r="849" spans="2:2" ht="12.75" customHeight="1">
      <c r="B849" s="111"/>
    </row>
    <row r="850" spans="2:2" ht="12.75" customHeight="1">
      <c r="B850" s="111"/>
    </row>
    <row r="851" spans="2:2" ht="12.75" customHeight="1">
      <c r="B851" s="111"/>
    </row>
    <row r="852" spans="2:2" ht="12.75" customHeight="1">
      <c r="B852" s="111"/>
    </row>
    <row r="853" spans="2:2" ht="12.75" customHeight="1">
      <c r="B853" s="111"/>
    </row>
    <row r="854" spans="2:2" ht="12.75" customHeight="1">
      <c r="B854" s="111"/>
    </row>
    <row r="855" spans="2:2" ht="12.75" customHeight="1">
      <c r="B855" s="111"/>
    </row>
    <row r="856" spans="2:2" ht="12.75" customHeight="1">
      <c r="B856" s="111"/>
    </row>
    <row r="857" spans="2:2" ht="12.75" customHeight="1">
      <c r="B857" s="111"/>
    </row>
    <row r="858" spans="2:2" ht="12.75" customHeight="1">
      <c r="B858" s="111"/>
    </row>
    <row r="859" spans="2:2" ht="12.75" customHeight="1">
      <c r="B859" s="111"/>
    </row>
    <row r="860" spans="2:2" ht="12.75" customHeight="1">
      <c r="B860" s="111"/>
    </row>
    <row r="861" spans="2:2" ht="12.75" customHeight="1">
      <c r="B861" s="111"/>
    </row>
    <row r="862" spans="2:2" ht="12.75" customHeight="1">
      <c r="B862" s="111"/>
    </row>
    <row r="863" spans="2:2" ht="12.75" customHeight="1">
      <c r="B863" s="111"/>
    </row>
    <row r="864" spans="2:2" ht="12.75" customHeight="1">
      <c r="B864" s="111"/>
    </row>
    <row r="865" spans="2:2" ht="12.75" customHeight="1">
      <c r="B865" s="111"/>
    </row>
    <row r="866" spans="2:2" ht="12.75" customHeight="1">
      <c r="B866" s="111"/>
    </row>
    <row r="867" spans="2:2" ht="12.75" customHeight="1">
      <c r="B867" s="111"/>
    </row>
    <row r="868" spans="2:2" ht="12.75" customHeight="1">
      <c r="B868" s="111"/>
    </row>
    <row r="869" spans="2:2" ht="12.75" customHeight="1">
      <c r="B869" s="111"/>
    </row>
    <row r="870" spans="2:2" ht="12.75" customHeight="1">
      <c r="B870" s="111"/>
    </row>
    <row r="871" spans="2:2" ht="12.75" customHeight="1">
      <c r="B871" s="111"/>
    </row>
    <row r="872" spans="2:2" ht="12.75" customHeight="1">
      <c r="B872" s="111"/>
    </row>
    <row r="873" spans="2:2" ht="12.75" customHeight="1">
      <c r="B873" s="111"/>
    </row>
    <row r="874" spans="2:2" ht="12.75" customHeight="1">
      <c r="B874" s="111"/>
    </row>
    <row r="875" spans="2:2" ht="12.75" customHeight="1">
      <c r="B875" s="111"/>
    </row>
    <row r="876" spans="2:2" ht="12.75" customHeight="1">
      <c r="B876" s="111"/>
    </row>
    <row r="877" spans="2:2" ht="12.75" customHeight="1">
      <c r="B877" s="111"/>
    </row>
    <row r="878" spans="2:2" ht="12.75" customHeight="1">
      <c r="B878" s="111"/>
    </row>
    <row r="879" spans="2:2" ht="12.75" customHeight="1">
      <c r="B879" s="111"/>
    </row>
    <row r="880" spans="2:2" ht="12.75" customHeight="1">
      <c r="B880" s="111"/>
    </row>
    <row r="881" spans="2:2" ht="12.75" customHeight="1">
      <c r="B881" s="111"/>
    </row>
    <row r="882" spans="2:2" ht="12.75" customHeight="1">
      <c r="B882" s="111"/>
    </row>
    <row r="883" spans="2:2" ht="12.75" customHeight="1">
      <c r="B883" s="111"/>
    </row>
    <row r="884" spans="2:2" ht="12.75" customHeight="1">
      <c r="B884" s="111"/>
    </row>
    <row r="885" spans="2:2" ht="12.75" customHeight="1">
      <c r="B885" s="111"/>
    </row>
    <row r="886" spans="2:2" ht="12.75" customHeight="1">
      <c r="B886" s="111"/>
    </row>
    <row r="887" spans="2:2" ht="12.75" customHeight="1">
      <c r="B887" s="111"/>
    </row>
    <row r="888" spans="2:2" ht="12.75" customHeight="1">
      <c r="B888" s="111"/>
    </row>
    <row r="889" spans="2:2" ht="12.75" customHeight="1">
      <c r="B889" s="111"/>
    </row>
    <row r="890" spans="2:2" ht="12.75" customHeight="1">
      <c r="B890" s="111"/>
    </row>
    <row r="891" spans="2:2" ht="12.75" customHeight="1">
      <c r="B891" s="111"/>
    </row>
    <row r="892" spans="2:2" ht="12.75" customHeight="1">
      <c r="B892" s="111"/>
    </row>
    <row r="893" spans="2:2" ht="12.75" customHeight="1">
      <c r="B893" s="111"/>
    </row>
    <row r="894" spans="2:2" ht="12.75" customHeight="1">
      <c r="B894" s="111"/>
    </row>
    <row r="895" spans="2:2" ht="12.75" customHeight="1">
      <c r="B895" s="111"/>
    </row>
    <row r="896" spans="2:2" ht="12.75" customHeight="1">
      <c r="B896" s="111"/>
    </row>
    <row r="897" spans="2:2" ht="12.75" customHeight="1">
      <c r="B897" s="111"/>
    </row>
    <row r="898" spans="2:2" ht="12.75" customHeight="1">
      <c r="B898" s="111"/>
    </row>
    <row r="899" spans="2:2" ht="12.75" customHeight="1">
      <c r="B899" s="111"/>
    </row>
    <row r="900" spans="2:2" ht="12.75" customHeight="1">
      <c r="B900" s="111"/>
    </row>
    <row r="901" spans="2:2" ht="12.75" customHeight="1">
      <c r="B901" s="111"/>
    </row>
    <row r="902" spans="2:2" ht="12.75" customHeight="1">
      <c r="B902" s="111"/>
    </row>
    <row r="903" spans="2:2" ht="12.75" customHeight="1">
      <c r="B903" s="111"/>
    </row>
    <row r="904" spans="2:2" ht="12.75" customHeight="1">
      <c r="B904" s="111"/>
    </row>
    <row r="905" spans="2:2" ht="12.75" customHeight="1">
      <c r="B905" s="111"/>
    </row>
    <row r="906" spans="2:2" ht="12.75" customHeight="1">
      <c r="B906" s="111"/>
    </row>
    <row r="907" spans="2:2" ht="12.75" customHeight="1">
      <c r="B907" s="111"/>
    </row>
    <row r="908" spans="2:2" ht="12.75" customHeight="1">
      <c r="B908" s="111"/>
    </row>
    <row r="909" spans="2:2" ht="12.75" customHeight="1">
      <c r="B909" s="111"/>
    </row>
    <row r="910" spans="2:2" ht="12.75" customHeight="1">
      <c r="B910" s="111"/>
    </row>
    <row r="911" spans="2:2" ht="12.75" customHeight="1">
      <c r="B911" s="111"/>
    </row>
    <row r="912" spans="2:2" ht="12.75" customHeight="1">
      <c r="B912" s="111"/>
    </row>
    <row r="913" spans="2:2" ht="12.75" customHeight="1">
      <c r="B913" s="111"/>
    </row>
    <row r="914" spans="2:2" ht="12.75" customHeight="1">
      <c r="B914" s="111"/>
    </row>
    <row r="915" spans="2:2" ht="12.75" customHeight="1">
      <c r="B915" s="111"/>
    </row>
    <row r="916" spans="2:2" ht="12.75" customHeight="1">
      <c r="B916" s="111"/>
    </row>
    <row r="917" spans="2:2" ht="12.75" customHeight="1">
      <c r="B917" s="111"/>
    </row>
    <row r="918" spans="2:2" ht="12.75" customHeight="1">
      <c r="B918" s="111"/>
    </row>
    <row r="919" spans="2:2" ht="12.75" customHeight="1">
      <c r="B919" s="111"/>
    </row>
    <row r="920" spans="2:2" ht="12.75" customHeight="1">
      <c r="B920" s="111"/>
    </row>
    <row r="921" spans="2:2" ht="12.75" customHeight="1">
      <c r="B921" s="111"/>
    </row>
    <row r="922" spans="2:2" ht="12.75" customHeight="1">
      <c r="B922" s="111"/>
    </row>
    <row r="923" spans="2:2" ht="12.75" customHeight="1">
      <c r="B923" s="111"/>
    </row>
    <row r="924" spans="2:2" ht="12.75" customHeight="1">
      <c r="B924" s="111"/>
    </row>
    <row r="925" spans="2:2" ht="12.75" customHeight="1">
      <c r="B925" s="111"/>
    </row>
    <row r="926" spans="2:2" ht="12.75" customHeight="1">
      <c r="B926" s="111"/>
    </row>
    <row r="927" spans="2:2" ht="12.75" customHeight="1">
      <c r="B927" s="111"/>
    </row>
    <row r="928" spans="2:2" ht="12.75" customHeight="1">
      <c r="B928" s="111"/>
    </row>
    <row r="929" spans="2:2" ht="12.75" customHeight="1">
      <c r="B929" s="111"/>
    </row>
    <row r="930" spans="2:2" ht="12.75" customHeight="1">
      <c r="B930" s="111"/>
    </row>
    <row r="931" spans="2:2" ht="12.75" customHeight="1">
      <c r="B931" s="111"/>
    </row>
    <row r="932" spans="2:2" ht="12.75" customHeight="1">
      <c r="B932" s="111"/>
    </row>
    <row r="933" spans="2:2" ht="12.75" customHeight="1">
      <c r="B933" s="111"/>
    </row>
    <row r="934" spans="2:2" ht="12.75" customHeight="1">
      <c r="B934" s="111"/>
    </row>
    <row r="935" spans="2:2" ht="12.75" customHeight="1">
      <c r="B935" s="111"/>
    </row>
    <row r="936" spans="2:2" ht="12.75" customHeight="1">
      <c r="B936" s="111"/>
    </row>
    <row r="937" spans="2:2" ht="12.75" customHeight="1">
      <c r="B937" s="111"/>
    </row>
    <row r="938" spans="2:2" ht="12.75" customHeight="1">
      <c r="B938" s="111"/>
    </row>
    <row r="939" spans="2:2" ht="12.75" customHeight="1">
      <c r="B939" s="111"/>
    </row>
    <row r="940" spans="2:2" ht="12.75" customHeight="1">
      <c r="B940" s="111"/>
    </row>
    <row r="941" spans="2:2" ht="12.75" customHeight="1">
      <c r="B941" s="111"/>
    </row>
    <row r="942" spans="2:2" ht="12.75" customHeight="1">
      <c r="B942" s="111"/>
    </row>
    <row r="943" spans="2:2" ht="12.75" customHeight="1">
      <c r="B943" s="111"/>
    </row>
    <row r="944" spans="2:2" ht="12.75" customHeight="1">
      <c r="B944" s="111"/>
    </row>
    <row r="945" spans="2:2" ht="12.75" customHeight="1">
      <c r="B945" s="111"/>
    </row>
    <row r="946" spans="2:2" ht="12.75" customHeight="1">
      <c r="B946" s="111"/>
    </row>
    <row r="947" spans="2:2" ht="12.75" customHeight="1">
      <c r="B947" s="111"/>
    </row>
    <row r="948" spans="2:2" ht="12.75" customHeight="1">
      <c r="B948" s="111"/>
    </row>
    <row r="949" spans="2:2" ht="12.75" customHeight="1">
      <c r="B949" s="111"/>
    </row>
    <row r="950" spans="2:2" ht="12.75" customHeight="1">
      <c r="B950" s="111"/>
    </row>
    <row r="951" spans="2:2" ht="12.75" customHeight="1">
      <c r="B951" s="111"/>
    </row>
    <row r="952" spans="2:2" ht="12.75" customHeight="1">
      <c r="B952" s="111"/>
    </row>
    <row r="953" spans="2:2" ht="12.75" customHeight="1">
      <c r="B953" s="111"/>
    </row>
    <row r="954" spans="2:2" ht="12.75" customHeight="1">
      <c r="B954" s="111"/>
    </row>
    <row r="955" spans="2:2" ht="12.75" customHeight="1">
      <c r="B955" s="111"/>
    </row>
    <row r="956" spans="2:2" ht="12.75" customHeight="1">
      <c r="B956" s="111"/>
    </row>
    <row r="957" spans="2:2" ht="12.75" customHeight="1">
      <c r="B957" s="111"/>
    </row>
    <row r="958" spans="2:2" ht="12.75" customHeight="1">
      <c r="B958" s="111"/>
    </row>
    <row r="959" spans="2:2" ht="12.75" customHeight="1">
      <c r="B959" s="111"/>
    </row>
    <row r="960" spans="2:2" ht="12.75" customHeight="1">
      <c r="B960" s="111"/>
    </row>
    <row r="961" spans="2:2" ht="12.75" customHeight="1">
      <c r="B961" s="111"/>
    </row>
    <row r="962" spans="2:2" ht="12.75" customHeight="1">
      <c r="B962" s="111"/>
    </row>
    <row r="963" spans="2:2" ht="12.75" customHeight="1">
      <c r="B963" s="111"/>
    </row>
    <row r="964" spans="2:2" ht="12.75" customHeight="1">
      <c r="B964" s="111"/>
    </row>
    <row r="965" spans="2:2" ht="12.75" customHeight="1">
      <c r="B965" s="111"/>
    </row>
    <row r="966" spans="2:2" ht="12.75" customHeight="1">
      <c r="B966" s="111"/>
    </row>
    <row r="967" spans="2:2" ht="12.75" customHeight="1">
      <c r="B967" s="111"/>
    </row>
    <row r="968" spans="2:2" ht="12.75" customHeight="1">
      <c r="B968" s="111"/>
    </row>
    <row r="969" spans="2:2" ht="12.75" customHeight="1">
      <c r="B969" s="111"/>
    </row>
    <row r="970" spans="2:2" ht="12.75" customHeight="1">
      <c r="B970" s="111"/>
    </row>
    <row r="971" spans="2:2" ht="12.75" customHeight="1">
      <c r="B971" s="111"/>
    </row>
    <row r="972" spans="2:2" ht="12.75" customHeight="1">
      <c r="B972" s="111"/>
    </row>
    <row r="973" spans="2:2" ht="12.75" customHeight="1">
      <c r="B973" s="111"/>
    </row>
    <row r="974" spans="2:2" ht="12.75" customHeight="1">
      <c r="B974" s="111"/>
    </row>
    <row r="975" spans="2:2" ht="12.75" customHeight="1">
      <c r="B975" s="111"/>
    </row>
    <row r="976" spans="2:2" ht="12.75" customHeight="1">
      <c r="B976" s="111"/>
    </row>
    <row r="977" spans="2:2" ht="12.75" customHeight="1">
      <c r="B977" s="111"/>
    </row>
    <row r="978" spans="2:2" ht="12.75" customHeight="1">
      <c r="B978" s="111"/>
    </row>
    <row r="979" spans="2:2" ht="12.75" customHeight="1">
      <c r="B979" s="111"/>
    </row>
    <row r="980" spans="2:2" ht="12.75" customHeight="1">
      <c r="B980" s="111"/>
    </row>
    <row r="981" spans="2:2" ht="12.75" customHeight="1">
      <c r="B981" s="111"/>
    </row>
    <row r="982" spans="2:2" ht="12.75" customHeight="1">
      <c r="B982" s="111"/>
    </row>
    <row r="983" spans="2:2" ht="12.75" customHeight="1">
      <c r="B983" s="111"/>
    </row>
    <row r="984" spans="2:2" ht="12.75" customHeight="1">
      <c r="B984" s="111"/>
    </row>
    <row r="985" spans="2:2" ht="12.75" customHeight="1">
      <c r="B985" s="111"/>
    </row>
    <row r="986" spans="2:2" ht="12.75" customHeight="1">
      <c r="B986" s="111"/>
    </row>
    <row r="987" spans="2:2" ht="12.75" customHeight="1">
      <c r="B987" s="111"/>
    </row>
    <row r="988" spans="2:2" ht="12.75" customHeight="1">
      <c r="B988" s="111"/>
    </row>
    <row r="989" spans="2:2" ht="12.75" customHeight="1">
      <c r="B989" s="111"/>
    </row>
    <row r="990" spans="2:2" ht="12.75" customHeight="1">
      <c r="B990" s="111"/>
    </row>
    <row r="991" spans="2:2" ht="12.75" customHeight="1">
      <c r="B991" s="111"/>
    </row>
    <row r="992" spans="2:2" ht="12.75" customHeight="1">
      <c r="B992" s="111"/>
    </row>
    <row r="993" spans="2:2" ht="12.75" customHeight="1">
      <c r="B993" s="111"/>
    </row>
    <row r="994" spans="2:2" ht="12.75" customHeight="1">
      <c r="B994" s="111"/>
    </row>
    <row r="995" spans="2:2" ht="12.75" customHeight="1">
      <c r="B995" s="111"/>
    </row>
    <row r="996" spans="2:2" ht="12.75" customHeight="1">
      <c r="B996" s="111"/>
    </row>
    <row r="997" spans="2:2" ht="12.75" customHeight="1">
      <c r="B997" s="111"/>
    </row>
  </sheetData>
  <mergeCells count="6">
    <mergeCell ref="C18:D18"/>
    <mergeCell ref="K18:K22"/>
    <mergeCell ref="C19:D19"/>
    <mergeCell ref="C20:D20"/>
    <mergeCell ref="C21:D21"/>
    <mergeCell ref="C22:D22"/>
  </mergeCells>
  <conditionalFormatting sqref="E12 I23:I24">
    <cfRule type="cellIs" dxfId="9" priority="1" operator="equal">
      <formula>"&lt;"</formula>
    </cfRule>
  </conditionalFormatting>
  <conditionalFormatting sqref="D23:D24 G18:G22">
    <cfRule type="cellIs" dxfId="8" priority="2" operator="equal">
      <formula>$E$12</formula>
    </cfRule>
  </conditionalFormatting>
  <conditionalFormatting sqref="F23:F24 I18:I22">
    <cfRule type="cellIs" dxfId="7" priority="3" operator="equal">
      <formula>$G$12</formula>
    </cfRule>
  </conditionalFormatting>
  <conditionalFormatting sqref="E23:E24 H18:H22">
    <cfRule type="cellIs" dxfId="6" priority="4" operator="equal">
      <formula>$F$12</formula>
    </cfRule>
  </conditionalFormatting>
  <conditionalFormatting sqref="B23">
    <cfRule type="cellIs" dxfId="5" priority="5" operator="equal">
      <formula>"&gt;"</formula>
    </cfRule>
  </conditionalFormatting>
  <conditionalFormatting sqref="L18:L22">
    <cfRule type="cellIs" dxfId="4" priority="6" operator="equal">
      <formula>"&lt; votre tranche"</formula>
    </cfRule>
  </conditionalFormatting>
  <conditionalFormatting sqref="C18:C22">
    <cfRule type="cellIs" dxfId="3" priority="7" operator="equal">
      <formula>"votre tranche &gt;"</formula>
    </cfRule>
  </conditionalFormatting>
  <conditionalFormatting sqref="G23:G24 J18:J22">
    <cfRule type="cellIs" dxfId="2" priority="8" operator="equal">
      <formula>$H$12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M1000"/>
  <sheetViews>
    <sheetView workbookViewId="0"/>
  </sheetViews>
  <sheetFormatPr defaultColWidth="12.5703125" defaultRowHeight="15" customHeight="1"/>
  <cols>
    <col min="1" max="1" width="17.7109375" customWidth="1"/>
    <col min="2" max="2" width="21.5703125" customWidth="1"/>
    <col min="3" max="3" width="7.140625" customWidth="1"/>
    <col min="4" max="4" width="4" customWidth="1"/>
    <col min="5" max="7" width="3.28515625" customWidth="1"/>
    <col min="8" max="9" width="11.5703125" customWidth="1"/>
    <col min="10" max="10" width="11.140625" customWidth="1"/>
    <col min="11" max="12" width="10.28515625" customWidth="1"/>
    <col min="13" max="13" width="9.85546875" customWidth="1"/>
    <col min="14" max="26" width="10" customWidth="1"/>
  </cols>
  <sheetData>
    <row r="1" spans="1:13" ht="14.25" customHeight="1">
      <c r="A1" s="220" t="str">
        <f>Tarifs!A5</f>
        <v>Semaine 1</v>
      </c>
      <c r="B1" s="220"/>
      <c r="C1" s="220"/>
      <c r="D1" s="220"/>
      <c r="E1" s="220"/>
      <c r="F1" s="220"/>
      <c r="G1" s="220"/>
      <c r="H1" s="221">
        <f>Tarifs!H5</f>
        <v>45858</v>
      </c>
      <c r="I1" s="221">
        <f>Tarifs!I5</f>
        <v>45865</v>
      </c>
      <c r="K1" s="21"/>
      <c r="L1" s="21"/>
    </row>
    <row r="2" spans="1:13" ht="14.25" customHeight="1">
      <c r="A2" s="220" t="str">
        <f>Tarifs!A6</f>
        <v>Semaine 2</v>
      </c>
      <c r="B2" s="220"/>
      <c r="C2" s="220"/>
      <c r="D2" s="220"/>
      <c r="E2" s="220"/>
      <c r="F2" s="220"/>
      <c r="G2" s="220"/>
      <c r="H2" s="221">
        <f>Tarifs!H6</f>
        <v>45865</v>
      </c>
      <c r="I2" s="221">
        <f>Tarifs!I6</f>
        <v>45872</v>
      </c>
      <c r="L2" s="5"/>
    </row>
    <row r="3" spans="1:13" ht="21.75" customHeight="1">
      <c r="A3" s="220" t="str">
        <f>Tarifs!A7</f>
        <v>Semaine 3</v>
      </c>
      <c r="B3" s="220"/>
      <c r="C3" s="220"/>
      <c r="D3" s="220"/>
      <c r="E3" s="220"/>
      <c r="F3" s="220"/>
      <c r="G3" s="220"/>
      <c r="H3" s="221">
        <f>Tarifs!H7</f>
        <v>45872</v>
      </c>
      <c r="I3" s="221">
        <f>Tarifs!I7</f>
        <v>45879</v>
      </c>
      <c r="L3" s="5"/>
    </row>
    <row r="4" spans="1:13" ht="12.75" customHeight="1">
      <c r="A4" s="154"/>
      <c r="C4" s="166"/>
      <c r="I4" s="21"/>
      <c r="J4" s="21"/>
      <c r="L4" s="5"/>
    </row>
    <row r="5" spans="1:13" ht="27" customHeight="1">
      <c r="A5" s="155" t="s">
        <v>84</v>
      </c>
      <c r="B5" s="6"/>
      <c r="C5" s="156"/>
    </row>
    <row r="6" spans="1:13" ht="18.75" customHeight="1">
      <c r="A6" s="157" t="s">
        <v>85</v>
      </c>
      <c r="B6" s="6"/>
      <c r="C6" s="156"/>
    </row>
    <row r="7" spans="1:13" ht="18.75" customHeight="1">
      <c r="A7" s="157" t="s">
        <v>86</v>
      </c>
      <c r="B7" s="6"/>
      <c r="C7" s="156"/>
    </row>
    <row r="8" spans="1:13" ht="14.25" customHeight="1">
      <c r="C8" s="166"/>
      <c r="L8" s="94"/>
    </row>
    <row r="9" spans="1:13" ht="88.5" customHeight="1">
      <c r="A9" s="158" t="s">
        <v>8</v>
      </c>
      <c r="B9" s="158" t="s">
        <v>9</v>
      </c>
      <c r="C9" s="56" t="s">
        <v>44</v>
      </c>
      <c r="D9" s="70" t="s">
        <v>45</v>
      </c>
      <c r="E9" s="70" t="s">
        <v>46</v>
      </c>
      <c r="F9" s="70" t="s">
        <v>47</v>
      </c>
      <c r="G9" s="124" t="s">
        <v>48</v>
      </c>
      <c r="H9" s="56" t="e">
        <f>"Tarif
unitaire
tranche "&amp;Tarifs!E12</f>
        <v>#DIV/0!</v>
      </c>
      <c r="I9" s="56" t="s">
        <v>12</v>
      </c>
      <c r="J9" s="56" t="s">
        <v>13</v>
      </c>
      <c r="K9" s="17" t="s">
        <v>11</v>
      </c>
      <c r="L9" s="69" t="s">
        <v>22</v>
      </c>
      <c r="M9" s="17" t="s">
        <v>23</v>
      </c>
    </row>
    <row r="10" spans="1:13" ht="15.75" customHeight="1">
      <c r="A10" s="50">
        <f>'Inscription Famille'!A12</f>
        <v>0</v>
      </c>
      <c r="B10" s="50">
        <f>'Inscription Famille'!B12</f>
        <v>0</v>
      </c>
      <c r="C10" s="99">
        <f>'Inscription Famille'!C12</f>
        <v>0</v>
      </c>
      <c r="D10" s="100">
        <v>1</v>
      </c>
      <c r="E10" s="100">
        <f>IF('Inscription Famille'!L35=TRUE,1,0)</f>
        <v>0</v>
      </c>
      <c r="F10" s="100">
        <f>IF('Inscription Famille'!M35=TRUE,1,0)</f>
        <v>0</v>
      </c>
      <c r="G10" s="100">
        <f>IF('Inscription Famille'!N35=TRUE,1,0)</f>
        <v>0</v>
      </c>
      <c r="H10" s="15" t="str">
        <f>IF(OR(T(A10)&lt;&gt;"",T(B10)&lt;&gt;""),'Inscription Famille'!H35,"")</f>
        <v/>
      </c>
      <c r="I10" s="16">
        <v>43303</v>
      </c>
      <c r="J10" s="16"/>
      <c r="K10" s="17">
        <v>20</v>
      </c>
      <c r="L10" s="18">
        <f>IF(OR(T(A10)&lt;&gt;"",T(B10)&lt;&gt;""),IF(D10&lt;&gt;0,K10*Tarifs!$E$26,0),0)</f>
        <v>0</v>
      </c>
      <c r="M10" s="19">
        <f t="shared" ref="M10:M16" si="0">IF(OR(T(A10)&lt;&gt;"",T(B10)&lt;&gt;""),H10*K10+L10,0)</f>
        <v>0</v>
      </c>
    </row>
    <row r="11" spans="1:13" ht="15.75" customHeight="1">
      <c r="A11" s="102">
        <f>'Inscription Famille'!A13</f>
        <v>0</v>
      </c>
      <c r="B11" s="50">
        <f>'Inscription Famille'!B13</f>
        <v>0</v>
      </c>
      <c r="C11" s="99">
        <f>'Inscription Famille'!C13</f>
        <v>0</v>
      </c>
      <c r="D11" s="100">
        <v>1</v>
      </c>
      <c r="E11" s="100">
        <f>IF('Inscription Famille'!L36=TRUE,1,0)</f>
        <v>0</v>
      </c>
      <c r="F11" s="100">
        <f>IF('Inscription Famille'!M36=TRUE,1,0)</f>
        <v>0</v>
      </c>
      <c r="G11" s="100">
        <f>IF('Inscription Famille'!N36=TRUE,1,0)</f>
        <v>0</v>
      </c>
      <c r="H11" s="15" t="str">
        <f>IF(OR(T(A11)&lt;&gt;"",T(B11)&lt;&gt;""),'Inscription Famille'!H36,"")</f>
        <v/>
      </c>
      <c r="I11" s="16"/>
      <c r="J11" s="16"/>
      <c r="K11" s="17">
        <v>10</v>
      </c>
      <c r="L11" s="18">
        <f>IF(OR(T(A11)&lt;&gt;"",T(B11)&lt;&gt;""),IF(D11&lt;&gt;0,K11*Tarifs!$E$26,0),0)</f>
        <v>0</v>
      </c>
      <c r="M11" s="19">
        <f t="shared" si="0"/>
        <v>0</v>
      </c>
    </row>
    <row r="12" spans="1:13" ht="15.75" customHeight="1">
      <c r="A12" s="102">
        <f>'Inscription Famille'!A14</f>
        <v>0</v>
      </c>
      <c r="B12" s="50">
        <f>'Inscription Famille'!B14</f>
        <v>0</v>
      </c>
      <c r="C12" s="99">
        <f>'Inscription Famille'!C14</f>
        <v>0</v>
      </c>
      <c r="D12" s="100">
        <f>IF('Inscription Famille'!K37=TRUE,1,0)</f>
        <v>0</v>
      </c>
      <c r="E12" s="100">
        <f>IF('Inscription Famille'!L37=TRUE,1,0)</f>
        <v>0</v>
      </c>
      <c r="F12" s="100">
        <v>1</v>
      </c>
      <c r="G12" s="100">
        <f>IF('Inscription Famille'!N37=TRUE,1,0)</f>
        <v>0</v>
      </c>
      <c r="H12" s="15" t="str">
        <f>IF(OR(T(A12)&lt;&gt;"",T(B12)&lt;&gt;""),'Inscription Famille'!H37,"")</f>
        <v/>
      </c>
      <c r="I12" s="16"/>
      <c r="J12" s="16"/>
      <c r="K12" s="17">
        <v>7</v>
      </c>
      <c r="L12" s="18">
        <f>IF(OR(T(A12)&lt;&gt;"",T(B12)&lt;&gt;""),IF(D12&lt;&gt;0,K12*Tarifs!$E$26,0),0)</f>
        <v>0</v>
      </c>
      <c r="M12" s="19">
        <f t="shared" si="0"/>
        <v>0</v>
      </c>
    </row>
    <row r="13" spans="1:13" ht="15.75" customHeight="1">
      <c r="A13" s="102">
        <f>'Inscription Famille'!A15</f>
        <v>0</v>
      </c>
      <c r="B13" s="50">
        <f>'Inscription Famille'!B15</f>
        <v>0</v>
      </c>
      <c r="C13" s="99">
        <f>'Inscription Famille'!C15</f>
        <v>0</v>
      </c>
      <c r="D13" s="100">
        <f>IF('Inscription Famille'!K38=TRUE,1,0)</f>
        <v>0</v>
      </c>
      <c r="E13" s="100">
        <f>IF('Inscription Famille'!L38=TRUE,1,0)</f>
        <v>0</v>
      </c>
      <c r="F13" s="100">
        <f>IF('Inscription Famille'!M38=TRUE,1,0)</f>
        <v>0</v>
      </c>
      <c r="G13" s="100">
        <f>IF('Inscription Famille'!N38=TRUE,1,0)</f>
        <v>0</v>
      </c>
      <c r="H13" s="15" t="str">
        <f>IF(OR(T(A13)&lt;&gt;"",T(B13)&lt;&gt;""),'Inscription Famille'!H38,"")</f>
        <v/>
      </c>
      <c r="I13" s="16"/>
      <c r="J13" s="16"/>
      <c r="K13" s="17">
        <f t="shared" ref="K13:K16" si="1">IF(AND(OR(T(A13)&lt;&gt;"",T(B13)&lt;&gt;""),I13&lt;&gt;"",J13&lt;&gt;""),DAYS360(I13,J13),0)</f>
        <v>0</v>
      </c>
      <c r="L13" s="18">
        <f>IF(OR(T(A13)&lt;&gt;"",T(B13)&lt;&gt;""),IF(D13&lt;&gt;0,K13*Tarifs!$E$26,0),0)</f>
        <v>0</v>
      </c>
      <c r="M13" s="19">
        <f t="shared" si="0"/>
        <v>0</v>
      </c>
    </row>
    <row r="14" spans="1:13" ht="15.75" customHeight="1">
      <c r="A14" s="102">
        <f>'Inscription Famille'!A16</f>
        <v>0</v>
      </c>
      <c r="B14" s="50">
        <f>'Inscription Famille'!B16</f>
        <v>0</v>
      </c>
      <c r="C14" s="99">
        <f>'Inscription Famille'!C16</f>
        <v>0</v>
      </c>
      <c r="D14" s="100">
        <f>IF('Inscription Famille'!K39=TRUE,1,0)</f>
        <v>0</v>
      </c>
      <c r="E14" s="100">
        <f>IF('Inscription Famille'!L39=TRUE,1,0)</f>
        <v>0</v>
      </c>
      <c r="F14" s="100">
        <f>IF('Inscription Famille'!M39=TRUE,1,0)</f>
        <v>0</v>
      </c>
      <c r="G14" s="100">
        <f>IF('Inscription Famille'!N39=TRUE,1,0)</f>
        <v>0</v>
      </c>
      <c r="H14" s="15" t="str">
        <f>IF(OR(T(A14)&lt;&gt;"",T(B14)&lt;&gt;""),'Inscription Famille'!H39,"")</f>
        <v/>
      </c>
      <c r="I14" s="16"/>
      <c r="J14" s="16"/>
      <c r="K14" s="17">
        <f t="shared" si="1"/>
        <v>0</v>
      </c>
      <c r="L14" s="18">
        <f>IF(OR(T(A14)&lt;&gt;"",T(B14)&lt;&gt;""),IF(D14&lt;&gt;0,K14*Tarifs!$E$26,0),0)</f>
        <v>0</v>
      </c>
      <c r="M14" s="19">
        <f t="shared" si="0"/>
        <v>0</v>
      </c>
    </row>
    <row r="15" spans="1:13" ht="15.75" customHeight="1">
      <c r="A15" s="102" t="str">
        <f>'Inscription Famille'!A17</f>
        <v/>
      </c>
      <c r="B15" s="102">
        <f>'Inscription Famille'!B17</f>
        <v>0</v>
      </c>
      <c r="C15" s="99">
        <f>'Inscription Famille'!C17</f>
        <v>0</v>
      </c>
      <c r="D15" s="100">
        <f>IF('Inscription Famille'!K40=TRUE,1,0)</f>
        <v>0</v>
      </c>
      <c r="E15" s="100">
        <f>IF('Inscription Famille'!L40=TRUE,1,0)</f>
        <v>0</v>
      </c>
      <c r="F15" s="100">
        <f>IF('Inscription Famille'!M40=TRUE,1,0)</f>
        <v>0</v>
      </c>
      <c r="G15" s="100">
        <f>IF('Inscription Famille'!N40=TRUE,1,0)</f>
        <v>0</v>
      </c>
      <c r="H15" s="15" t="str">
        <f>IF(OR(T(A15)&lt;&gt;"",T(B15)&lt;&gt;""),'Inscription Famille'!H40,"")</f>
        <v/>
      </c>
      <c r="I15" s="16"/>
      <c r="J15" s="16"/>
      <c r="K15" s="17">
        <f t="shared" si="1"/>
        <v>0</v>
      </c>
      <c r="L15" s="18">
        <f>IF(OR(T(A15)&lt;&gt;"",T(B15)&lt;&gt;""),IF(D15&lt;&gt;0,K15*Tarifs!$E$26,0),0)</f>
        <v>0</v>
      </c>
      <c r="M15" s="19">
        <f t="shared" si="0"/>
        <v>0</v>
      </c>
    </row>
    <row r="16" spans="1:13" ht="15.75" customHeight="1">
      <c r="A16" s="102" t="str">
        <f>'Inscription Famille'!A18</f>
        <v/>
      </c>
      <c r="B16" s="102">
        <f>'Inscription Famille'!B18</f>
        <v>0</v>
      </c>
      <c r="C16" s="99">
        <f>'Inscription Famille'!C18</f>
        <v>0</v>
      </c>
      <c r="D16" s="100">
        <f>IF('Inscription Famille'!K41=TRUE,1,0)</f>
        <v>0</v>
      </c>
      <c r="E16" s="100">
        <f>IF('Inscription Famille'!L41=TRUE,1,0)</f>
        <v>0</v>
      </c>
      <c r="F16" s="100">
        <f>IF('Inscription Famille'!M41=TRUE,1,0)</f>
        <v>0</v>
      </c>
      <c r="G16" s="100">
        <f>IF('Inscription Famille'!N41=TRUE,1,0)</f>
        <v>0</v>
      </c>
      <c r="H16" s="15" t="str">
        <f>IF(OR(T(A16)&lt;&gt;"",T(B16)&lt;&gt;""),'Inscription Famille'!H41,"")</f>
        <v/>
      </c>
      <c r="I16" s="16"/>
      <c r="J16" s="16"/>
      <c r="K16" s="17">
        <f t="shared" si="1"/>
        <v>0</v>
      </c>
      <c r="L16" s="18">
        <f>IF(OR(T(A16)&lt;&gt;"",T(B16)&lt;&gt;""),IF(D16&lt;&gt;0,K16*Tarifs!$E$26,0),0)</f>
        <v>0</v>
      </c>
      <c r="M16" s="19">
        <f t="shared" si="0"/>
        <v>0</v>
      </c>
    </row>
    <row r="17" spans="1:13" ht="12.75" customHeight="1">
      <c r="A17" s="20"/>
      <c r="B17" s="20"/>
      <c r="C17" s="52"/>
      <c r="D17" s="20"/>
      <c r="E17" s="20"/>
      <c r="F17" s="20"/>
      <c r="G17" s="20"/>
      <c r="H17" s="20"/>
      <c r="I17" s="21"/>
      <c r="K17" s="20"/>
      <c r="L17" s="22"/>
    </row>
    <row r="18" spans="1:13" ht="25.5" customHeight="1">
      <c r="A18" s="56" t="s">
        <v>51</v>
      </c>
      <c r="B18" s="17">
        <f>'Inscription Famille'!B19</f>
        <v>0</v>
      </c>
      <c r="C18" s="17"/>
      <c r="D18" s="73">
        <f t="shared" ref="D18:G18" si="2">SUM(D10:D16)</f>
        <v>2</v>
      </c>
      <c r="E18" s="73">
        <f t="shared" si="2"/>
        <v>0</v>
      </c>
      <c r="F18" s="73">
        <f t="shared" si="2"/>
        <v>1</v>
      </c>
      <c r="G18" s="73">
        <f t="shared" si="2"/>
        <v>0</v>
      </c>
      <c r="H18" s="17"/>
      <c r="I18" s="93">
        <f>MIN(I10:I16)</f>
        <v>43303</v>
      </c>
      <c r="J18" s="93">
        <f>MAX(J10:J16)</f>
        <v>0</v>
      </c>
      <c r="K18" s="17">
        <f t="shared" ref="K18:M18" si="3">SUM(K10:K16)</f>
        <v>37</v>
      </c>
      <c r="L18" s="18">
        <f t="shared" si="3"/>
        <v>0</v>
      </c>
      <c r="M18" s="101">
        <f t="shared" si="3"/>
        <v>0</v>
      </c>
    </row>
    <row r="19" spans="1:13" ht="12.75" customHeight="1">
      <c r="A19" s="23"/>
      <c r="C19" s="166"/>
      <c r="L19" s="5"/>
    </row>
    <row r="20" spans="1:13" ht="14.25" customHeight="1">
      <c r="A20" s="27"/>
      <c r="B20" s="4"/>
      <c r="C20" s="159"/>
      <c r="I20" s="235" t="str">
        <f>IF(M18&lt;&gt;0,IF(OR(I18&lt;K1,J18&gt;L1,K18&lt;0),"*** ERREUR ***",""),"")</f>
        <v/>
      </c>
      <c r="J20" s="225"/>
      <c r="K20" s="226"/>
      <c r="L20" s="5"/>
    </row>
    <row r="21" spans="1:13" ht="27" customHeight="1">
      <c r="A21" s="155" t="s">
        <v>87</v>
      </c>
      <c r="B21" s="6"/>
      <c r="C21" s="156"/>
    </row>
    <row r="22" spans="1:13" ht="12.75" customHeight="1">
      <c r="A22" s="27"/>
      <c r="B22" s="4"/>
      <c r="C22" s="159"/>
      <c r="L22" s="5"/>
    </row>
    <row r="23" spans="1:13" ht="12.75" customHeight="1">
      <c r="A23" s="27"/>
      <c r="B23" s="4"/>
      <c r="C23" s="159"/>
      <c r="L23" s="5"/>
    </row>
    <row r="24" spans="1:13" ht="12.75" customHeight="1">
      <c r="A24" s="27"/>
      <c r="B24" s="4"/>
      <c r="C24" s="159"/>
      <c r="L24" s="5"/>
    </row>
    <row r="25" spans="1:13" ht="12.75" customHeight="1">
      <c r="A25" s="27"/>
      <c r="B25" s="4"/>
      <c r="C25" s="159"/>
      <c r="L25" s="5"/>
    </row>
    <row r="26" spans="1:13" ht="12.75" customHeight="1">
      <c r="A26" s="27"/>
      <c r="B26" s="4"/>
      <c r="C26" s="159"/>
      <c r="L26" s="5"/>
    </row>
    <row r="27" spans="1:13" ht="12.75" customHeight="1">
      <c r="A27" s="27"/>
      <c r="B27" s="4"/>
      <c r="C27" s="159"/>
      <c r="L27" s="5"/>
    </row>
    <row r="28" spans="1:13" ht="12.75" customHeight="1">
      <c r="A28" s="27"/>
      <c r="B28" s="4"/>
      <c r="C28" s="159"/>
      <c r="L28" s="5"/>
    </row>
    <row r="29" spans="1:13" ht="12.75" customHeight="1">
      <c r="A29" s="27"/>
      <c r="B29" s="4"/>
      <c r="C29" s="159"/>
      <c r="L29" s="5"/>
    </row>
    <row r="30" spans="1:13" ht="12.75" customHeight="1">
      <c r="A30" s="27"/>
      <c r="B30" s="4"/>
      <c r="C30" s="159"/>
      <c r="L30" s="5"/>
    </row>
    <row r="31" spans="1:13" ht="12.75" customHeight="1">
      <c r="A31" s="27"/>
      <c r="B31" s="4"/>
      <c r="C31" s="159"/>
      <c r="L31" s="5"/>
    </row>
    <row r="32" spans="1:13" ht="12.75" customHeight="1">
      <c r="A32" s="27"/>
      <c r="B32" s="4"/>
      <c r="C32" s="159"/>
      <c r="L32" s="5"/>
    </row>
    <row r="33" spans="1:12" ht="12.75" customHeight="1">
      <c r="A33" s="27"/>
      <c r="B33" s="4"/>
      <c r="C33" s="159"/>
      <c r="L33" s="5"/>
    </row>
    <row r="34" spans="1:12" ht="12.75" customHeight="1">
      <c r="A34" s="27"/>
      <c r="B34" s="4"/>
      <c r="C34" s="159"/>
      <c r="L34" s="5"/>
    </row>
    <row r="35" spans="1:12" ht="12.75" customHeight="1">
      <c r="A35" s="27"/>
      <c r="B35" s="4"/>
      <c r="C35" s="159"/>
      <c r="L35" s="5"/>
    </row>
    <row r="36" spans="1:12" ht="12.75" customHeight="1">
      <c r="A36" s="27"/>
      <c r="B36" s="4"/>
      <c r="C36" s="159"/>
      <c r="L36" s="5"/>
    </row>
    <row r="37" spans="1:12" ht="12.75" customHeight="1">
      <c r="A37" s="27"/>
      <c r="B37" s="4"/>
      <c r="C37" s="159"/>
      <c r="L37" s="5"/>
    </row>
    <row r="38" spans="1:12" ht="12.75" customHeight="1">
      <c r="A38" s="27"/>
      <c r="B38" s="4"/>
      <c r="C38" s="159"/>
      <c r="L38" s="5"/>
    </row>
    <row r="39" spans="1:12" ht="12.75" customHeight="1">
      <c r="A39" s="27"/>
      <c r="B39" s="4"/>
      <c r="C39" s="159"/>
      <c r="L39" s="5"/>
    </row>
    <row r="40" spans="1:12" ht="12.75" customHeight="1">
      <c r="A40" s="27"/>
      <c r="B40" s="4"/>
      <c r="C40" s="159"/>
      <c r="L40" s="5"/>
    </row>
    <row r="41" spans="1:12" ht="12.75" customHeight="1">
      <c r="A41" s="27"/>
      <c r="B41" s="4"/>
      <c r="C41" s="159"/>
      <c r="L41" s="5"/>
    </row>
    <row r="42" spans="1:12" ht="12.75" customHeight="1">
      <c r="A42" s="27"/>
      <c r="B42" s="4"/>
      <c r="C42" s="159"/>
      <c r="L42" s="5"/>
    </row>
    <row r="43" spans="1:12" ht="12.75" customHeight="1">
      <c r="A43" s="27"/>
      <c r="B43" s="4"/>
      <c r="C43" s="159"/>
      <c r="L43" s="5"/>
    </row>
    <row r="44" spans="1:12" ht="12.75" customHeight="1">
      <c r="A44" s="27"/>
      <c r="B44" s="4"/>
      <c r="C44" s="159"/>
      <c r="L44" s="5"/>
    </row>
    <row r="45" spans="1:12" ht="12.75" customHeight="1">
      <c r="A45" s="27"/>
      <c r="B45" s="4"/>
      <c r="C45" s="159"/>
      <c r="L45" s="5"/>
    </row>
    <row r="46" spans="1:12" ht="12.75" customHeight="1">
      <c r="A46" s="27"/>
      <c r="B46" s="4"/>
      <c r="C46" s="159"/>
      <c r="L46" s="5"/>
    </row>
    <row r="47" spans="1:12" ht="12.75" customHeight="1">
      <c r="A47" s="27"/>
      <c r="B47" s="4"/>
      <c r="C47" s="159"/>
      <c r="L47" s="5"/>
    </row>
    <row r="48" spans="1:12" ht="12.75" customHeight="1">
      <c r="A48" s="27"/>
      <c r="B48" s="4"/>
      <c r="C48" s="159"/>
      <c r="L48" s="5"/>
    </row>
    <row r="49" spans="1:12" ht="12.75" customHeight="1">
      <c r="A49" s="27"/>
      <c r="B49" s="4"/>
      <c r="C49" s="159"/>
      <c r="L49" s="5"/>
    </row>
    <row r="50" spans="1:12" ht="12.75" customHeight="1">
      <c r="A50" s="27"/>
      <c r="B50" s="4"/>
      <c r="C50" s="159"/>
      <c r="L50" s="5"/>
    </row>
    <row r="51" spans="1:12" ht="12.75" customHeight="1">
      <c r="A51" s="27"/>
      <c r="B51" s="4"/>
      <c r="C51" s="159"/>
      <c r="L51" s="5"/>
    </row>
    <row r="52" spans="1:12" ht="12.75" customHeight="1">
      <c r="A52" s="27"/>
      <c r="B52" s="4"/>
      <c r="C52" s="159"/>
      <c r="L52" s="5"/>
    </row>
    <row r="53" spans="1:12" ht="12.75" customHeight="1">
      <c r="A53" s="27"/>
      <c r="B53" s="4"/>
      <c r="C53" s="159"/>
      <c r="L53" s="5"/>
    </row>
    <row r="54" spans="1:12" ht="12.75" customHeight="1">
      <c r="A54" s="27"/>
      <c r="B54" s="4"/>
      <c r="C54" s="159"/>
      <c r="L54" s="5"/>
    </row>
    <row r="55" spans="1:12" ht="12.75" customHeight="1">
      <c r="A55" s="27"/>
      <c r="B55" s="4"/>
      <c r="C55" s="159"/>
      <c r="L55" s="5"/>
    </row>
    <row r="56" spans="1:12" ht="12.75" customHeight="1">
      <c r="A56" s="27"/>
      <c r="B56" s="4"/>
      <c r="C56" s="159"/>
      <c r="L56" s="5"/>
    </row>
    <row r="57" spans="1:12" ht="12.75" customHeight="1">
      <c r="A57" s="27"/>
      <c r="B57" s="4"/>
      <c r="C57" s="159"/>
      <c r="L57" s="5"/>
    </row>
    <row r="58" spans="1:12" ht="12.75" customHeight="1">
      <c r="A58" s="27"/>
      <c r="B58" s="4"/>
      <c r="C58" s="159"/>
      <c r="L58" s="5"/>
    </row>
    <row r="59" spans="1:12" ht="12.75" customHeight="1">
      <c r="A59" s="27"/>
      <c r="B59" s="4"/>
      <c r="C59" s="159"/>
      <c r="L59" s="5"/>
    </row>
    <row r="60" spans="1:12" ht="12.75" customHeight="1">
      <c r="A60" s="27"/>
      <c r="B60" s="4"/>
      <c r="C60" s="159"/>
      <c r="L60" s="5"/>
    </row>
    <row r="61" spans="1:12" ht="12.75" customHeight="1">
      <c r="A61" s="27"/>
      <c r="B61" s="4"/>
      <c r="C61" s="159"/>
      <c r="L61" s="5"/>
    </row>
    <row r="62" spans="1:12" ht="12.75" customHeight="1">
      <c r="A62" s="27"/>
      <c r="B62" s="4"/>
      <c r="C62" s="159"/>
      <c r="L62" s="5"/>
    </row>
    <row r="63" spans="1:12" ht="12.75" customHeight="1">
      <c r="A63" s="27"/>
      <c r="B63" s="4"/>
      <c r="C63" s="159"/>
      <c r="L63" s="5"/>
    </row>
    <row r="64" spans="1:12" ht="12.75" customHeight="1">
      <c r="A64" s="27"/>
      <c r="B64" s="4"/>
      <c r="C64" s="159"/>
      <c r="L64" s="5"/>
    </row>
    <row r="65" spans="1:12" ht="12.75" customHeight="1">
      <c r="A65" s="27"/>
      <c r="B65" s="4"/>
      <c r="C65" s="159"/>
      <c r="L65" s="5"/>
    </row>
    <row r="66" spans="1:12" ht="12.75" customHeight="1">
      <c r="A66" s="27"/>
      <c r="B66" s="4"/>
      <c r="C66" s="159"/>
      <c r="L66" s="5"/>
    </row>
    <row r="67" spans="1:12" ht="12.75" customHeight="1">
      <c r="A67" s="27"/>
      <c r="B67" s="4"/>
      <c r="C67" s="159"/>
      <c r="L67" s="5"/>
    </row>
    <row r="68" spans="1:12" ht="12.75" customHeight="1">
      <c r="A68" s="27"/>
      <c r="B68" s="4"/>
      <c r="C68" s="159"/>
      <c r="L68" s="5"/>
    </row>
    <row r="69" spans="1:12" ht="12.75" customHeight="1">
      <c r="A69" s="27"/>
      <c r="B69" s="4"/>
      <c r="C69" s="159"/>
      <c r="L69" s="5"/>
    </row>
    <row r="70" spans="1:12" ht="12.75" customHeight="1">
      <c r="A70" s="27"/>
      <c r="B70" s="4"/>
      <c r="C70" s="159"/>
      <c r="L70" s="5"/>
    </row>
    <row r="71" spans="1:12" ht="12.75" customHeight="1">
      <c r="A71" s="27"/>
      <c r="B71" s="4"/>
      <c r="C71" s="159"/>
      <c r="L71" s="5"/>
    </row>
    <row r="72" spans="1:12" ht="12.75" customHeight="1">
      <c r="A72" s="27"/>
      <c r="B72" s="4"/>
      <c r="C72" s="159"/>
      <c r="L72" s="5"/>
    </row>
    <row r="73" spans="1:12" ht="12.75" customHeight="1">
      <c r="A73" s="27"/>
      <c r="B73" s="4"/>
      <c r="C73" s="159"/>
      <c r="L73" s="5"/>
    </row>
    <row r="74" spans="1:12" ht="12.75" customHeight="1">
      <c r="A74" s="27"/>
      <c r="B74" s="4"/>
      <c r="C74" s="159"/>
      <c r="L74" s="5"/>
    </row>
    <row r="75" spans="1:12" ht="12.75" customHeight="1">
      <c r="A75" s="27"/>
      <c r="B75" s="4"/>
      <c r="C75" s="159"/>
      <c r="L75" s="5"/>
    </row>
    <row r="76" spans="1:12" ht="12.75" customHeight="1">
      <c r="A76" s="27"/>
      <c r="B76" s="4"/>
      <c r="C76" s="159"/>
      <c r="L76" s="5"/>
    </row>
    <row r="77" spans="1:12" ht="12.75" customHeight="1">
      <c r="A77" s="27"/>
      <c r="B77" s="4"/>
      <c r="C77" s="159"/>
      <c r="L77" s="5"/>
    </row>
    <row r="78" spans="1:12" ht="12.75" customHeight="1">
      <c r="A78" s="27"/>
      <c r="B78" s="4"/>
      <c r="C78" s="159"/>
      <c r="L78" s="5"/>
    </row>
    <row r="79" spans="1:12" ht="12.75" customHeight="1">
      <c r="A79" s="27"/>
      <c r="B79" s="4"/>
      <c r="C79" s="159"/>
      <c r="L79" s="5"/>
    </row>
    <row r="80" spans="1:12" ht="12.75" customHeight="1">
      <c r="A80" s="27"/>
      <c r="B80" s="4"/>
      <c r="C80" s="159"/>
      <c r="L80" s="5"/>
    </row>
    <row r="81" spans="1:12" ht="12.75" customHeight="1">
      <c r="A81" s="27"/>
      <c r="B81" s="4"/>
      <c r="C81" s="159"/>
      <c r="L81" s="5"/>
    </row>
    <row r="82" spans="1:12" ht="12.75" customHeight="1">
      <c r="A82" s="27"/>
      <c r="B82" s="4"/>
      <c r="C82" s="159"/>
      <c r="L82" s="5"/>
    </row>
    <row r="83" spans="1:12" ht="12.75" customHeight="1">
      <c r="A83" s="27"/>
      <c r="B83" s="4"/>
      <c r="C83" s="159"/>
      <c r="L83" s="5"/>
    </row>
    <row r="84" spans="1:12" ht="12.75" customHeight="1">
      <c r="A84" s="27"/>
      <c r="B84" s="4"/>
      <c r="C84" s="159"/>
      <c r="L84" s="5"/>
    </row>
    <row r="85" spans="1:12" ht="12.75" customHeight="1">
      <c r="A85" s="27"/>
      <c r="B85" s="4"/>
      <c r="C85" s="159"/>
      <c r="L85" s="5"/>
    </row>
    <row r="86" spans="1:12" ht="12.75" customHeight="1">
      <c r="A86" s="27"/>
      <c r="B86" s="4"/>
      <c r="C86" s="159"/>
      <c r="L86" s="5"/>
    </row>
    <row r="87" spans="1:12" ht="12.75" customHeight="1">
      <c r="A87" s="27"/>
      <c r="B87" s="4"/>
      <c r="C87" s="159"/>
      <c r="L87" s="5"/>
    </row>
    <row r="88" spans="1:12" ht="12.75" customHeight="1">
      <c r="A88" s="27"/>
      <c r="B88" s="4"/>
      <c r="C88" s="159"/>
      <c r="L88" s="5"/>
    </row>
    <row r="89" spans="1:12" ht="12.75" customHeight="1">
      <c r="A89" s="27"/>
      <c r="B89" s="4"/>
      <c r="C89" s="159"/>
      <c r="L89" s="5"/>
    </row>
    <row r="90" spans="1:12" ht="12.75" customHeight="1">
      <c r="A90" s="27"/>
      <c r="B90" s="4"/>
      <c r="C90" s="159"/>
      <c r="L90" s="5"/>
    </row>
    <row r="91" spans="1:12" ht="12.75" customHeight="1">
      <c r="A91" s="27"/>
      <c r="B91" s="4"/>
      <c r="C91" s="159"/>
      <c r="L91" s="5"/>
    </row>
    <row r="92" spans="1:12" ht="12.75" customHeight="1">
      <c r="A92" s="27"/>
      <c r="B92" s="4"/>
      <c r="C92" s="159"/>
      <c r="L92" s="5"/>
    </row>
    <row r="93" spans="1:12" ht="12.75" customHeight="1">
      <c r="A93" s="27"/>
      <c r="B93" s="4"/>
      <c r="C93" s="159"/>
      <c r="L93" s="5"/>
    </row>
    <row r="94" spans="1:12" ht="12.75" customHeight="1">
      <c r="A94" s="27"/>
      <c r="B94" s="4"/>
      <c r="C94" s="159"/>
      <c r="L94" s="5"/>
    </row>
    <row r="95" spans="1:12" ht="12.75" customHeight="1">
      <c r="A95" s="27"/>
      <c r="B95" s="4"/>
      <c r="C95" s="159"/>
      <c r="L95" s="5"/>
    </row>
    <row r="96" spans="1:12" ht="12.75" customHeight="1">
      <c r="A96" s="27"/>
      <c r="B96" s="4"/>
      <c r="C96" s="159"/>
      <c r="L96" s="5"/>
    </row>
    <row r="97" spans="1:12" ht="12.75" customHeight="1">
      <c r="A97" s="27"/>
      <c r="B97" s="4"/>
      <c r="C97" s="159"/>
      <c r="L97" s="5"/>
    </row>
    <row r="98" spans="1:12" ht="12.75" customHeight="1">
      <c r="A98" s="27"/>
      <c r="B98" s="4"/>
      <c r="C98" s="159"/>
      <c r="L98" s="5"/>
    </row>
    <row r="99" spans="1:12" ht="12.75" customHeight="1">
      <c r="A99" s="27"/>
      <c r="B99" s="4"/>
      <c r="C99" s="159"/>
      <c r="L99" s="5"/>
    </row>
    <row r="100" spans="1:12" ht="12.75" customHeight="1">
      <c r="A100" s="27"/>
      <c r="B100" s="4"/>
      <c r="C100" s="159"/>
      <c r="L100" s="5"/>
    </row>
    <row r="101" spans="1:12" ht="12.75" customHeight="1">
      <c r="A101" s="27"/>
      <c r="B101" s="4"/>
      <c r="C101" s="159"/>
      <c r="L101" s="5"/>
    </row>
    <row r="102" spans="1:12" ht="12.75" customHeight="1">
      <c r="A102" s="27"/>
      <c r="B102" s="4"/>
      <c r="C102" s="159"/>
      <c r="L102" s="5"/>
    </row>
    <row r="103" spans="1:12" ht="12.75" customHeight="1">
      <c r="A103" s="27"/>
      <c r="B103" s="4"/>
      <c r="C103" s="159"/>
      <c r="L103" s="5"/>
    </row>
    <row r="104" spans="1:12" ht="12.75" customHeight="1">
      <c r="A104" s="27"/>
      <c r="B104" s="4"/>
      <c r="C104" s="159"/>
      <c r="L104" s="5"/>
    </row>
    <row r="105" spans="1:12" ht="12.75" customHeight="1">
      <c r="A105" s="27"/>
      <c r="B105" s="4"/>
      <c r="C105" s="159"/>
      <c r="L105" s="5"/>
    </row>
    <row r="106" spans="1:12" ht="12.75" customHeight="1">
      <c r="A106" s="27"/>
      <c r="B106" s="4"/>
      <c r="C106" s="159"/>
      <c r="L106" s="5"/>
    </row>
    <row r="107" spans="1:12" ht="12.75" customHeight="1">
      <c r="A107" s="27"/>
      <c r="B107" s="4"/>
      <c r="C107" s="159"/>
      <c r="L107" s="5"/>
    </row>
    <row r="108" spans="1:12" ht="12.75" customHeight="1">
      <c r="A108" s="27"/>
      <c r="B108" s="4"/>
      <c r="C108" s="159"/>
      <c r="L108" s="5"/>
    </row>
    <row r="109" spans="1:12" ht="12.75" customHeight="1">
      <c r="A109" s="27"/>
      <c r="B109" s="4"/>
      <c r="C109" s="159"/>
      <c r="L109" s="5"/>
    </row>
    <row r="110" spans="1:12" ht="12.75" customHeight="1">
      <c r="A110" s="27"/>
      <c r="B110" s="4"/>
      <c r="C110" s="159"/>
      <c r="L110" s="5"/>
    </row>
    <row r="111" spans="1:12" ht="12.75" customHeight="1">
      <c r="A111" s="27"/>
      <c r="B111" s="4"/>
      <c r="C111" s="159"/>
      <c r="L111" s="5"/>
    </row>
    <row r="112" spans="1:12" ht="12.75" customHeight="1">
      <c r="A112" s="27"/>
      <c r="B112" s="4"/>
      <c r="C112" s="159"/>
      <c r="L112" s="5"/>
    </row>
    <row r="113" spans="1:12" ht="12.75" customHeight="1">
      <c r="A113" s="27"/>
      <c r="B113" s="4"/>
      <c r="C113" s="159"/>
      <c r="L113" s="5"/>
    </row>
    <row r="114" spans="1:12" ht="12.75" customHeight="1">
      <c r="A114" s="27"/>
      <c r="B114" s="4"/>
      <c r="C114" s="159"/>
      <c r="L114" s="5"/>
    </row>
    <row r="115" spans="1:12" ht="12.75" customHeight="1">
      <c r="A115" s="27"/>
      <c r="B115" s="4"/>
      <c r="C115" s="159"/>
      <c r="L115" s="5"/>
    </row>
    <row r="116" spans="1:12" ht="12.75" customHeight="1">
      <c r="A116" s="27"/>
      <c r="B116" s="4"/>
      <c r="C116" s="159"/>
      <c r="L116" s="5"/>
    </row>
    <row r="117" spans="1:12" ht="12.75" customHeight="1">
      <c r="A117" s="27"/>
      <c r="B117" s="4"/>
      <c r="C117" s="159"/>
      <c r="L117" s="5"/>
    </row>
    <row r="118" spans="1:12" ht="12.75" customHeight="1">
      <c r="A118" s="27"/>
      <c r="B118" s="4"/>
      <c r="C118" s="159"/>
      <c r="L118" s="5"/>
    </row>
    <row r="119" spans="1:12" ht="12.75" customHeight="1">
      <c r="A119" s="27"/>
      <c r="B119" s="4"/>
      <c r="C119" s="159"/>
      <c r="L119" s="5"/>
    </row>
    <row r="120" spans="1:12" ht="12.75" customHeight="1">
      <c r="A120" s="27"/>
      <c r="B120" s="4"/>
      <c r="C120" s="159"/>
      <c r="L120" s="5"/>
    </row>
    <row r="121" spans="1:12" ht="12.75" customHeight="1">
      <c r="A121" s="27"/>
      <c r="B121" s="4"/>
      <c r="C121" s="159"/>
      <c r="L121" s="5"/>
    </row>
    <row r="122" spans="1:12" ht="12.75" customHeight="1">
      <c r="A122" s="27"/>
      <c r="B122" s="4"/>
      <c r="C122" s="159"/>
      <c r="L122" s="5"/>
    </row>
    <row r="123" spans="1:12" ht="12.75" customHeight="1">
      <c r="A123" s="27"/>
      <c r="B123" s="4"/>
      <c r="C123" s="159"/>
      <c r="L123" s="5"/>
    </row>
    <row r="124" spans="1:12" ht="12.75" customHeight="1">
      <c r="A124" s="27"/>
      <c r="B124" s="4"/>
      <c r="C124" s="159"/>
      <c r="L124" s="5"/>
    </row>
    <row r="125" spans="1:12" ht="12.75" customHeight="1">
      <c r="A125" s="27"/>
      <c r="B125" s="4"/>
      <c r="C125" s="159"/>
      <c r="L125" s="5"/>
    </row>
    <row r="126" spans="1:12" ht="12.75" customHeight="1">
      <c r="A126" s="27"/>
      <c r="B126" s="4"/>
      <c r="C126" s="159"/>
      <c r="L126" s="5"/>
    </row>
    <row r="127" spans="1:12" ht="12.75" customHeight="1">
      <c r="A127" s="27"/>
      <c r="B127" s="4"/>
      <c r="C127" s="159"/>
      <c r="L127" s="5"/>
    </row>
    <row r="128" spans="1:12" ht="12.75" customHeight="1">
      <c r="A128" s="27"/>
      <c r="B128" s="4"/>
      <c r="C128" s="159"/>
      <c r="L128" s="5"/>
    </row>
    <row r="129" spans="1:12" ht="12.75" customHeight="1">
      <c r="A129" s="27"/>
      <c r="B129" s="4"/>
      <c r="C129" s="159"/>
      <c r="L129" s="5"/>
    </row>
    <row r="130" spans="1:12" ht="12.75" customHeight="1">
      <c r="A130" s="27"/>
      <c r="B130" s="4"/>
      <c r="C130" s="159"/>
      <c r="L130" s="5"/>
    </row>
    <row r="131" spans="1:12" ht="12.75" customHeight="1">
      <c r="A131" s="27"/>
      <c r="B131" s="4"/>
      <c r="C131" s="159"/>
      <c r="L131" s="5"/>
    </row>
    <row r="132" spans="1:12" ht="12.75" customHeight="1">
      <c r="A132" s="27"/>
      <c r="B132" s="4"/>
      <c r="C132" s="159"/>
      <c r="L132" s="5"/>
    </row>
    <row r="133" spans="1:12" ht="12.75" customHeight="1">
      <c r="A133" s="27"/>
      <c r="B133" s="4"/>
      <c r="C133" s="159"/>
      <c r="L133" s="5"/>
    </row>
    <row r="134" spans="1:12" ht="12.75" customHeight="1">
      <c r="A134" s="27"/>
      <c r="B134" s="4"/>
      <c r="C134" s="159"/>
      <c r="L134" s="5"/>
    </row>
    <row r="135" spans="1:12" ht="12.75" customHeight="1">
      <c r="A135" s="27"/>
      <c r="B135" s="4"/>
      <c r="C135" s="159"/>
      <c r="L135" s="5"/>
    </row>
    <row r="136" spans="1:12" ht="12.75" customHeight="1">
      <c r="A136" s="27"/>
      <c r="B136" s="4"/>
      <c r="C136" s="159"/>
      <c r="L136" s="5"/>
    </row>
    <row r="137" spans="1:12" ht="12.75" customHeight="1">
      <c r="A137" s="27"/>
      <c r="B137" s="4"/>
      <c r="C137" s="159"/>
      <c r="L137" s="5"/>
    </row>
    <row r="138" spans="1:12" ht="12.75" customHeight="1">
      <c r="A138" s="27"/>
      <c r="B138" s="4"/>
      <c r="C138" s="159"/>
      <c r="L138" s="5"/>
    </row>
    <row r="139" spans="1:12" ht="12.75" customHeight="1">
      <c r="A139" s="27"/>
      <c r="B139" s="4"/>
      <c r="C139" s="159"/>
      <c r="L139" s="5"/>
    </row>
    <row r="140" spans="1:12" ht="12.75" customHeight="1">
      <c r="A140" s="27"/>
      <c r="B140" s="4"/>
      <c r="C140" s="159"/>
      <c r="L140" s="5"/>
    </row>
    <row r="141" spans="1:12" ht="12.75" customHeight="1">
      <c r="A141" s="27"/>
      <c r="B141" s="4"/>
      <c r="C141" s="159"/>
      <c r="L141" s="5"/>
    </row>
    <row r="142" spans="1:12" ht="12.75" customHeight="1">
      <c r="A142" s="27"/>
      <c r="B142" s="4"/>
      <c r="C142" s="159"/>
      <c r="L142" s="5"/>
    </row>
    <row r="143" spans="1:12" ht="12.75" customHeight="1">
      <c r="A143" s="27"/>
      <c r="B143" s="4"/>
      <c r="C143" s="159"/>
      <c r="L143" s="5"/>
    </row>
    <row r="144" spans="1:12" ht="12.75" customHeight="1">
      <c r="A144" s="27"/>
      <c r="B144" s="4"/>
      <c r="C144" s="159"/>
      <c r="L144" s="5"/>
    </row>
    <row r="145" spans="1:12" ht="12.75" customHeight="1">
      <c r="A145" s="27"/>
      <c r="B145" s="4"/>
      <c r="C145" s="159"/>
      <c r="L145" s="5"/>
    </row>
    <row r="146" spans="1:12" ht="12.75" customHeight="1">
      <c r="A146" s="27"/>
      <c r="B146" s="4"/>
      <c r="C146" s="159"/>
      <c r="L146" s="5"/>
    </row>
    <row r="147" spans="1:12" ht="12.75" customHeight="1">
      <c r="A147" s="27"/>
      <c r="B147" s="4"/>
      <c r="C147" s="159"/>
      <c r="L147" s="5"/>
    </row>
    <row r="148" spans="1:12" ht="12.75" customHeight="1">
      <c r="A148" s="27"/>
      <c r="B148" s="4"/>
      <c r="C148" s="159"/>
      <c r="L148" s="5"/>
    </row>
    <row r="149" spans="1:12" ht="12.75" customHeight="1">
      <c r="A149" s="27"/>
      <c r="B149" s="4"/>
      <c r="C149" s="159"/>
      <c r="L149" s="5"/>
    </row>
    <row r="150" spans="1:12" ht="12.75" customHeight="1">
      <c r="A150" s="27"/>
      <c r="B150" s="4"/>
      <c r="C150" s="159"/>
      <c r="L150" s="5"/>
    </row>
    <row r="151" spans="1:12" ht="12.75" customHeight="1">
      <c r="A151" s="27"/>
      <c r="B151" s="4"/>
      <c r="C151" s="159"/>
      <c r="L151" s="5"/>
    </row>
    <row r="152" spans="1:12" ht="12.75" customHeight="1">
      <c r="A152" s="27"/>
      <c r="B152" s="4"/>
      <c r="C152" s="159"/>
      <c r="L152" s="5"/>
    </row>
    <row r="153" spans="1:12" ht="12.75" customHeight="1">
      <c r="A153" s="27"/>
      <c r="B153" s="4"/>
      <c r="C153" s="159"/>
      <c r="L153" s="5"/>
    </row>
    <row r="154" spans="1:12" ht="12.75" customHeight="1">
      <c r="A154" s="27"/>
      <c r="B154" s="4"/>
      <c r="C154" s="159"/>
      <c r="L154" s="5"/>
    </row>
    <row r="155" spans="1:12" ht="12.75" customHeight="1">
      <c r="A155" s="27"/>
      <c r="B155" s="4"/>
      <c r="C155" s="159"/>
      <c r="L155" s="5"/>
    </row>
    <row r="156" spans="1:12" ht="12.75" customHeight="1">
      <c r="A156" s="27"/>
      <c r="B156" s="4"/>
      <c r="C156" s="159"/>
      <c r="L156" s="5"/>
    </row>
    <row r="157" spans="1:12" ht="12.75" customHeight="1">
      <c r="A157" s="27"/>
      <c r="B157" s="4"/>
      <c r="C157" s="159"/>
      <c r="L157" s="5"/>
    </row>
    <row r="158" spans="1:12" ht="12.75" customHeight="1">
      <c r="A158" s="27"/>
      <c r="B158" s="4"/>
      <c r="C158" s="159"/>
      <c r="L158" s="5"/>
    </row>
    <row r="159" spans="1:12" ht="12.75" customHeight="1">
      <c r="A159" s="27"/>
      <c r="B159" s="4"/>
      <c r="C159" s="159"/>
      <c r="L159" s="5"/>
    </row>
    <row r="160" spans="1:12" ht="12.75" customHeight="1">
      <c r="A160" s="27"/>
      <c r="B160" s="4"/>
      <c r="C160" s="159"/>
      <c r="L160" s="5"/>
    </row>
    <row r="161" spans="1:12" ht="12.75" customHeight="1">
      <c r="A161" s="27"/>
      <c r="B161" s="4"/>
      <c r="C161" s="159"/>
      <c r="L161" s="5"/>
    </row>
    <row r="162" spans="1:12" ht="12.75" customHeight="1">
      <c r="A162" s="27"/>
      <c r="B162" s="4"/>
      <c r="C162" s="159"/>
      <c r="L162" s="5"/>
    </row>
    <row r="163" spans="1:12" ht="12.75" customHeight="1">
      <c r="A163" s="27"/>
      <c r="B163" s="4"/>
      <c r="C163" s="159"/>
      <c r="L163" s="5"/>
    </row>
    <row r="164" spans="1:12" ht="12.75" customHeight="1">
      <c r="A164" s="27"/>
      <c r="B164" s="4"/>
      <c r="C164" s="159"/>
      <c r="L164" s="5"/>
    </row>
    <row r="165" spans="1:12" ht="12.75" customHeight="1">
      <c r="A165" s="27"/>
      <c r="B165" s="4"/>
      <c r="C165" s="159"/>
      <c r="L165" s="5"/>
    </row>
    <row r="166" spans="1:12" ht="12.75" customHeight="1">
      <c r="A166" s="27"/>
      <c r="B166" s="4"/>
      <c r="C166" s="159"/>
      <c r="L166" s="5"/>
    </row>
    <row r="167" spans="1:12" ht="12.75" customHeight="1">
      <c r="A167" s="27"/>
      <c r="B167" s="4"/>
      <c r="C167" s="159"/>
      <c r="L167" s="5"/>
    </row>
    <row r="168" spans="1:12" ht="12.75" customHeight="1">
      <c r="A168" s="27"/>
      <c r="B168" s="4"/>
      <c r="C168" s="159"/>
      <c r="L168" s="5"/>
    </row>
    <row r="169" spans="1:12" ht="12.75" customHeight="1">
      <c r="A169" s="27"/>
      <c r="B169" s="4"/>
      <c r="C169" s="159"/>
      <c r="L169" s="5"/>
    </row>
    <row r="170" spans="1:12" ht="12.75" customHeight="1">
      <c r="A170" s="27"/>
      <c r="B170" s="4"/>
      <c r="C170" s="159"/>
      <c r="L170" s="5"/>
    </row>
    <row r="171" spans="1:12" ht="12.75" customHeight="1">
      <c r="A171" s="27"/>
      <c r="B171" s="4"/>
      <c r="C171" s="159"/>
      <c r="L171" s="5"/>
    </row>
    <row r="172" spans="1:12" ht="12.75" customHeight="1">
      <c r="A172" s="27"/>
      <c r="B172" s="4"/>
      <c r="C172" s="159"/>
      <c r="L172" s="5"/>
    </row>
    <row r="173" spans="1:12" ht="12.75" customHeight="1">
      <c r="A173" s="27"/>
      <c r="B173" s="4"/>
      <c r="C173" s="159"/>
      <c r="L173" s="5"/>
    </row>
    <row r="174" spans="1:12" ht="12.75" customHeight="1">
      <c r="A174" s="27"/>
      <c r="B174" s="4"/>
      <c r="C174" s="159"/>
      <c r="L174" s="5"/>
    </row>
    <row r="175" spans="1:12" ht="12.75" customHeight="1">
      <c r="A175" s="27"/>
      <c r="B175" s="4"/>
      <c r="C175" s="159"/>
      <c r="L175" s="5"/>
    </row>
    <row r="176" spans="1:12" ht="12.75" customHeight="1">
      <c r="A176" s="27"/>
      <c r="B176" s="4"/>
      <c r="C176" s="159"/>
      <c r="L176" s="5"/>
    </row>
    <row r="177" spans="1:12" ht="12.75" customHeight="1">
      <c r="A177" s="27"/>
      <c r="B177" s="4"/>
      <c r="C177" s="159"/>
      <c r="L177" s="5"/>
    </row>
    <row r="178" spans="1:12" ht="12.75" customHeight="1">
      <c r="A178" s="27"/>
      <c r="B178" s="4"/>
      <c r="C178" s="159"/>
      <c r="L178" s="5"/>
    </row>
    <row r="179" spans="1:12" ht="12.75" customHeight="1">
      <c r="A179" s="27"/>
      <c r="B179" s="4"/>
      <c r="C179" s="159"/>
      <c r="L179" s="5"/>
    </row>
    <row r="180" spans="1:12" ht="12.75" customHeight="1">
      <c r="A180" s="27"/>
      <c r="B180" s="4"/>
      <c r="C180" s="159"/>
      <c r="L180" s="5"/>
    </row>
    <row r="181" spans="1:12" ht="12.75" customHeight="1">
      <c r="A181" s="27"/>
      <c r="B181" s="4"/>
      <c r="C181" s="159"/>
      <c r="L181" s="5"/>
    </row>
    <row r="182" spans="1:12" ht="12.75" customHeight="1">
      <c r="A182" s="27"/>
      <c r="B182" s="4"/>
      <c r="C182" s="159"/>
      <c r="L182" s="5"/>
    </row>
    <row r="183" spans="1:12" ht="12.75" customHeight="1">
      <c r="A183" s="27"/>
      <c r="B183" s="4"/>
      <c r="C183" s="159"/>
      <c r="L183" s="5"/>
    </row>
    <row r="184" spans="1:12" ht="12.75" customHeight="1">
      <c r="A184" s="27"/>
      <c r="B184" s="4"/>
      <c r="C184" s="159"/>
      <c r="L184" s="5"/>
    </row>
    <row r="185" spans="1:12" ht="12.75" customHeight="1">
      <c r="A185" s="27"/>
      <c r="B185" s="4"/>
      <c r="C185" s="159"/>
      <c r="L185" s="5"/>
    </row>
    <row r="186" spans="1:12" ht="12.75" customHeight="1">
      <c r="A186" s="27"/>
      <c r="B186" s="4"/>
      <c r="C186" s="159"/>
      <c r="L186" s="5"/>
    </row>
    <row r="187" spans="1:12" ht="12.75" customHeight="1">
      <c r="A187" s="27"/>
      <c r="B187" s="4"/>
      <c r="C187" s="159"/>
      <c r="L187" s="5"/>
    </row>
    <row r="188" spans="1:12" ht="12.75" customHeight="1">
      <c r="A188" s="27"/>
      <c r="B188" s="4"/>
      <c r="C188" s="159"/>
      <c r="L188" s="5"/>
    </row>
    <row r="189" spans="1:12" ht="12.75" customHeight="1">
      <c r="A189" s="27"/>
      <c r="B189" s="4"/>
      <c r="C189" s="159"/>
      <c r="L189" s="5"/>
    </row>
    <row r="190" spans="1:12" ht="12.75" customHeight="1">
      <c r="A190" s="27"/>
      <c r="B190" s="4"/>
      <c r="C190" s="159"/>
      <c r="L190" s="5"/>
    </row>
    <row r="191" spans="1:12" ht="12.75" customHeight="1">
      <c r="A191" s="27"/>
      <c r="B191" s="4"/>
      <c r="C191" s="159"/>
      <c r="L191" s="5"/>
    </row>
    <row r="192" spans="1:12" ht="12.75" customHeight="1">
      <c r="A192" s="27"/>
      <c r="B192" s="4"/>
      <c r="C192" s="159"/>
      <c r="L192" s="5"/>
    </row>
    <row r="193" spans="1:12" ht="12.75" customHeight="1">
      <c r="A193" s="27"/>
      <c r="B193" s="4"/>
      <c r="C193" s="159"/>
      <c r="L193" s="5"/>
    </row>
    <row r="194" spans="1:12" ht="12.75" customHeight="1">
      <c r="A194" s="27"/>
      <c r="B194" s="4"/>
      <c r="C194" s="159"/>
      <c r="L194" s="5"/>
    </row>
    <row r="195" spans="1:12" ht="12.75" customHeight="1">
      <c r="A195" s="27"/>
      <c r="B195" s="4"/>
      <c r="C195" s="159"/>
      <c r="L195" s="5"/>
    </row>
    <row r="196" spans="1:12" ht="12.75" customHeight="1">
      <c r="A196" s="27"/>
      <c r="B196" s="4"/>
      <c r="C196" s="159"/>
      <c r="L196" s="5"/>
    </row>
    <row r="197" spans="1:12" ht="12.75" customHeight="1">
      <c r="A197" s="27"/>
      <c r="B197" s="4"/>
      <c r="C197" s="159"/>
      <c r="L197" s="5"/>
    </row>
    <row r="198" spans="1:12" ht="12.75" customHeight="1">
      <c r="A198" s="27"/>
      <c r="B198" s="4"/>
      <c r="C198" s="159"/>
      <c r="L198" s="5"/>
    </row>
    <row r="199" spans="1:12" ht="12.75" customHeight="1">
      <c r="A199" s="27"/>
      <c r="B199" s="4"/>
      <c r="C199" s="159"/>
      <c r="L199" s="5"/>
    </row>
    <row r="200" spans="1:12" ht="12.75" customHeight="1">
      <c r="A200" s="27"/>
      <c r="B200" s="4"/>
      <c r="C200" s="159"/>
      <c r="L200" s="5"/>
    </row>
    <row r="201" spans="1:12" ht="12.75" customHeight="1">
      <c r="A201" s="27"/>
      <c r="B201" s="4"/>
      <c r="C201" s="159"/>
      <c r="L201" s="5"/>
    </row>
    <row r="202" spans="1:12" ht="12.75" customHeight="1">
      <c r="A202" s="27"/>
      <c r="B202" s="4"/>
      <c r="C202" s="159"/>
      <c r="L202" s="5"/>
    </row>
    <row r="203" spans="1:12" ht="12.75" customHeight="1">
      <c r="A203" s="27"/>
      <c r="B203" s="4"/>
      <c r="C203" s="159"/>
      <c r="L203" s="5"/>
    </row>
    <row r="204" spans="1:12" ht="12.75" customHeight="1">
      <c r="A204" s="27"/>
      <c r="B204" s="4"/>
      <c r="C204" s="159"/>
      <c r="L204" s="5"/>
    </row>
    <row r="205" spans="1:12" ht="12.75" customHeight="1">
      <c r="A205" s="27"/>
      <c r="B205" s="4"/>
      <c r="C205" s="159"/>
      <c r="L205" s="5"/>
    </row>
    <row r="206" spans="1:12" ht="12.75" customHeight="1">
      <c r="A206" s="27"/>
      <c r="B206" s="4"/>
      <c r="C206" s="159"/>
      <c r="L206" s="5"/>
    </row>
    <row r="207" spans="1:12" ht="12.75" customHeight="1">
      <c r="A207" s="27"/>
      <c r="B207" s="4"/>
      <c r="C207" s="159"/>
      <c r="L207" s="5"/>
    </row>
    <row r="208" spans="1:12" ht="12.75" customHeight="1">
      <c r="A208" s="27"/>
      <c r="B208" s="4"/>
      <c r="C208" s="159"/>
      <c r="L208" s="5"/>
    </row>
    <row r="209" spans="1:12" ht="12.75" customHeight="1">
      <c r="A209" s="27"/>
      <c r="B209" s="4"/>
      <c r="C209" s="159"/>
      <c r="L209" s="5"/>
    </row>
    <row r="210" spans="1:12" ht="12.75" customHeight="1">
      <c r="A210" s="27"/>
      <c r="B210" s="4"/>
      <c r="C210" s="159"/>
      <c r="L210" s="5"/>
    </row>
    <row r="211" spans="1:12" ht="12.75" customHeight="1">
      <c r="A211" s="27"/>
      <c r="B211" s="4"/>
      <c r="C211" s="159"/>
      <c r="L211" s="5"/>
    </row>
    <row r="212" spans="1:12" ht="12.75" customHeight="1">
      <c r="A212" s="27"/>
      <c r="B212" s="4"/>
      <c r="C212" s="159"/>
      <c r="L212" s="5"/>
    </row>
    <row r="213" spans="1:12" ht="12.75" customHeight="1">
      <c r="A213" s="27"/>
      <c r="B213" s="4"/>
      <c r="C213" s="159"/>
      <c r="L213" s="5"/>
    </row>
    <row r="214" spans="1:12" ht="12.75" customHeight="1">
      <c r="A214" s="27"/>
      <c r="B214" s="4"/>
      <c r="C214" s="159"/>
      <c r="L214" s="5"/>
    </row>
    <row r="215" spans="1:12" ht="12.75" customHeight="1">
      <c r="A215" s="27"/>
      <c r="B215" s="4"/>
      <c r="C215" s="159"/>
      <c r="L215" s="5"/>
    </row>
    <row r="216" spans="1:12" ht="12.75" customHeight="1">
      <c r="A216" s="27"/>
      <c r="B216" s="4"/>
      <c r="C216" s="159"/>
      <c r="L216" s="5"/>
    </row>
    <row r="217" spans="1:12" ht="12.75" customHeight="1">
      <c r="A217" s="27"/>
      <c r="B217" s="4"/>
      <c r="C217" s="159"/>
      <c r="L217" s="5"/>
    </row>
    <row r="218" spans="1:12" ht="12.75" customHeight="1">
      <c r="A218" s="27"/>
      <c r="B218" s="4"/>
      <c r="C218" s="159"/>
      <c r="L218" s="5"/>
    </row>
    <row r="219" spans="1:12" ht="12.75" customHeight="1">
      <c r="A219" s="27"/>
      <c r="B219" s="4"/>
      <c r="C219" s="159"/>
      <c r="L219" s="5"/>
    </row>
    <row r="220" spans="1:12" ht="12.75" customHeight="1">
      <c r="A220" s="27"/>
      <c r="B220" s="4"/>
      <c r="C220" s="159"/>
      <c r="L220" s="5"/>
    </row>
    <row r="221" spans="1:12" ht="12.75" customHeight="1">
      <c r="A221" s="27"/>
      <c r="B221" s="4"/>
      <c r="C221" s="159"/>
      <c r="L221" s="5"/>
    </row>
    <row r="222" spans="1:12" ht="12.75" customHeight="1">
      <c r="A222" s="27"/>
      <c r="B222" s="4"/>
      <c r="C222" s="159"/>
      <c r="L222" s="5"/>
    </row>
    <row r="223" spans="1:12" ht="12.75" customHeight="1">
      <c r="A223" s="27"/>
      <c r="B223" s="4"/>
      <c r="C223" s="159"/>
      <c r="L223" s="5"/>
    </row>
    <row r="224" spans="1:12" ht="12.75" customHeight="1">
      <c r="A224" s="27"/>
      <c r="B224" s="4"/>
      <c r="C224" s="159"/>
      <c r="L224" s="5"/>
    </row>
    <row r="225" spans="1:12" ht="12.75" customHeight="1">
      <c r="A225" s="27"/>
      <c r="B225" s="4"/>
      <c r="C225" s="159"/>
      <c r="L225" s="5"/>
    </row>
    <row r="226" spans="1:12" ht="12.75" customHeight="1">
      <c r="A226" s="27"/>
      <c r="B226" s="4"/>
      <c r="C226" s="159"/>
      <c r="L226" s="5"/>
    </row>
    <row r="227" spans="1:12" ht="12.75" customHeight="1">
      <c r="A227" s="27"/>
      <c r="B227" s="4"/>
      <c r="C227" s="159"/>
      <c r="L227" s="5"/>
    </row>
    <row r="228" spans="1:12" ht="12.75" customHeight="1">
      <c r="A228" s="27"/>
      <c r="B228" s="4"/>
      <c r="C228" s="159"/>
      <c r="L228" s="5"/>
    </row>
    <row r="229" spans="1:12" ht="12.75" customHeight="1">
      <c r="A229" s="27"/>
      <c r="B229" s="4"/>
      <c r="C229" s="159"/>
      <c r="L229" s="5"/>
    </row>
    <row r="230" spans="1:12" ht="12.75" customHeight="1">
      <c r="A230" s="27"/>
      <c r="B230" s="4"/>
      <c r="C230" s="159"/>
      <c r="L230" s="5"/>
    </row>
    <row r="231" spans="1:12" ht="12.75" customHeight="1">
      <c r="A231" s="27"/>
      <c r="B231" s="4"/>
      <c r="C231" s="159"/>
      <c r="L231" s="5"/>
    </row>
    <row r="232" spans="1:12" ht="12.75" customHeight="1">
      <c r="A232" s="27"/>
      <c r="B232" s="4"/>
      <c r="C232" s="159"/>
      <c r="L232" s="5"/>
    </row>
    <row r="233" spans="1:12" ht="12.75" customHeight="1">
      <c r="A233" s="27"/>
      <c r="B233" s="4"/>
      <c r="C233" s="159"/>
      <c r="L233" s="5"/>
    </row>
    <row r="234" spans="1:12" ht="12.75" customHeight="1">
      <c r="A234" s="27"/>
      <c r="B234" s="4"/>
      <c r="C234" s="159"/>
      <c r="L234" s="5"/>
    </row>
    <row r="235" spans="1:12" ht="12.75" customHeight="1">
      <c r="A235" s="27"/>
      <c r="B235" s="4"/>
      <c r="C235" s="159"/>
      <c r="L235" s="5"/>
    </row>
    <row r="236" spans="1:12" ht="12.75" customHeight="1">
      <c r="A236" s="27"/>
      <c r="B236" s="4"/>
      <c r="C236" s="159"/>
      <c r="L236" s="5"/>
    </row>
    <row r="237" spans="1:12" ht="12.75" customHeight="1">
      <c r="A237" s="27"/>
      <c r="B237" s="4"/>
      <c r="C237" s="159"/>
      <c r="L237" s="5"/>
    </row>
    <row r="238" spans="1:12" ht="12.75" customHeight="1">
      <c r="A238" s="27"/>
      <c r="B238" s="4"/>
      <c r="C238" s="159"/>
      <c r="L238" s="5"/>
    </row>
    <row r="239" spans="1:12" ht="12.75" customHeight="1">
      <c r="A239" s="27"/>
      <c r="B239" s="4"/>
      <c r="C239" s="159"/>
      <c r="L239" s="5"/>
    </row>
    <row r="240" spans="1:12" ht="12.75" customHeight="1">
      <c r="A240" s="27"/>
      <c r="B240" s="4"/>
      <c r="C240" s="159"/>
      <c r="L240" s="5"/>
    </row>
    <row r="241" spans="1:12" ht="12.75" customHeight="1">
      <c r="A241" s="27"/>
      <c r="B241" s="4"/>
      <c r="C241" s="159"/>
      <c r="L241" s="5"/>
    </row>
    <row r="242" spans="1:12" ht="12.75" customHeight="1">
      <c r="A242" s="27"/>
      <c r="B242" s="4"/>
      <c r="C242" s="159"/>
      <c r="L242" s="5"/>
    </row>
    <row r="243" spans="1:12" ht="12.75" customHeight="1">
      <c r="A243" s="27"/>
      <c r="B243" s="4"/>
      <c r="C243" s="159"/>
      <c r="L243" s="5"/>
    </row>
    <row r="244" spans="1:12" ht="12.75" customHeight="1">
      <c r="A244" s="27"/>
      <c r="B244" s="4"/>
      <c r="C244" s="159"/>
      <c r="L244" s="5"/>
    </row>
    <row r="245" spans="1:12" ht="12.75" customHeight="1">
      <c r="A245" s="27"/>
      <c r="B245" s="4"/>
      <c r="C245" s="159"/>
      <c r="L245" s="5"/>
    </row>
    <row r="246" spans="1:12" ht="12.75" customHeight="1">
      <c r="A246" s="27"/>
      <c r="B246" s="4"/>
      <c r="C246" s="159"/>
      <c r="L246" s="5"/>
    </row>
    <row r="247" spans="1:12" ht="12.75" customHeight="1">
      <c r="A247" s="27"/>
      <c r="B247" s="4"/>
      <c r="C247" s="159"/>
      <c r="L247" s="5"/>
    </row>
    <row r="248" spans="1:12" ht="12.75" customHeight="1">
      <c r="A248" s="27"/>
      <c r="B248" s="4"/>
      <c r="C248" s="159"/>
      <c r="L248" s="5"/>
    </row>
    <row r="249" spans="1:12" ht="12.75" customHeight="1">
      <c r="A249" s="27"/>
      <c r="B249" s="4"/>
      <c r="C249" s="159"/>
      <c r="L249" s="5"/>
    </row>
    <row r="250" spans="1:12" ht="12.75" customHeight="1">
      <c r="A250" s="27"/>
      <c r="B250" s="4"/>
      <c r="C250" s="159"/>
      <c r="L250" s="5"/>
    </row>
    <row r="251" spans="1:12" ht="12.75" customHeight="1">
      <c r="A251" s="27"/>
      <c r="B251" s="4"/>
      <c r="C251" s="159"/>
      <c r="L251" s="5"/>
    </row>
    <row r="252" spans="1:12" ht="12.75" customHeight="1">
      <c r="A252" s="27"/>
      <c r="B252" s="4"/>
      <c r="C252" s="159"/>
      <c r="L252" s="5"/>
    </row>
    <row r="253" spans="1:12" ht="12.75" customHeight="1">
      <c r="A253" s="27"/>
      <c r="B253" s="4"/>
      <c r="C253" s="159"/>
      <c r="L253" s="5"/>
    </row>
    <row r="254" spans="1:12" ht="12.75" customHeight="1">
      <c r="A254" s="27"/>
      <c r="B254" s="4"/>
      <c r="C254" s="159"/>
      <c r="L254" s="5"/>
    </row>
    <row r="255" spans="1:12" ht="12.75" customHeight="1">
      <c r="A255" s="27"/>
      <c r="B255" s="4"/>
      <c r="C255" s="159"/>
      <c r="L255" s="5"/>
    </row>
    <row r="256" spans="1:12" ht="12.75" customHeight="1">
      <c r="A256" s="27"/>
      <c r="B256" s="4"/>
      <c r="C256" s="159"/>
      <c r="L256" s="5"/>
    </row>
    <row r="257" spans="1:12" ht="12.75" customHeight="1">
      <c r="A257" s="27"/>
      <c r="B257" s="4"/>
      <c r="C257" s="159"/>
      <c r="L257" s="5"/>
    </row>
    <row r="258" spans="1:12" ht="12.75" customHeight="1">
      <c r="A258" s="27"/>
      <c r="B258" s="4"/>
      <c r="C258" s="159"/>
      <c r="L258" s="5"/>
    </row>
    <row r="259" spans="1:12" ht="12.75" customHeight="1">
      <c r="A259" s="27"/>
      <c r="B259" s="4"/>
      <c r="C259" s="159"/>
      <c r="L259" s="5"/>
    </row>
    <row r="260" spans="1:12" ht="12.75" customHeight="1">
      <c r="A260" s="27"/>
      <c r="B260" s="4"/>
      <c r="C260" s="159"/>
      <c r="L260" s="5"/>
    </row>
    <row r="261" spans="1:12" ht="12.75" customHeight="1">
      <c r="A261" s="27"/>
      <c r="B261" s="4"/>
      <c r="C261" s="159"/>
      <c r="L261" s="5"/>
    </row>
    <row r="262" spans="1:12" ht="12.75" customHeight="1">
      <c r="A262" s="27"/>
      <c r="B262" s="4"/>
      <c r="C262" s="159"/>
      <c r="L262" s="5"/>
    </row>
    <row r="263" spans="1:12" ht="12.75" customHeight="1">
      <c r="A263" s="27"/>
      <c r="B263" s="4"/>
      <c r="C263" s="159"/>
      <c r="L263" s="5"/>
    </row>
    <row r="264" spans="1:12" ht="12.75" customHeight="1">
      <c r="A264" s="27"/>
      <c r="B264" s="4"/>
      <c r="C264" s="159"/>
      <c r="L264" s="5"/>
    </row>
    <row r="265" spans="1:12" ht="12.75" customHeight="1">
      <c r="A265" s="27"/>
      <c r="B265" s="4"/>
      <c r="C265" s="159"/>
      <c r="L265" s="5"/>
    </row>
    <row r="266" spans="1:12" ht="12.75" customHeight="1">
      <c r="A266" s="27"/>
      <c r="B266" s="4"/>
      <c r="C266" s="159"/>
      <c r="L266" s="5"/>
    </row>
    <row r="267" spans="1:12" ht="12.75" customHeight="1">
      <c r="A267" s="27"/>
      <c r="B267" s="4"/>
      <c r="C267" s="159"/>
      <c r="L267" s="5"/>
    </row>
    <row r="268" spans="1:12" ht="12.75" customHeight="1">
      <c r="A268" s="27"/>
      <c r="B268" s="4"/>
      <c r="C268" s="159"/>
      <c r="L268" s="5"/>
    </row>
    <row r="269" spans="1:12" ht="12.75" customHeight="1">
      <c r="A269" s="27"/>
      <c r="B269" s="4"/>
      <c r="C269" s="159"/>
      <c r="L269" s="5"/>
    </row>
    <row r="270" spans="1:12" ht="12.75" customHeight="1">
      <c r="A270" s="27"/>
      <c r="B270" s="4"/>
      <c r="C270" s="159"/>
      <c r="L270" s="5"/>
    </row>
    <row r="271" spans="1:12" ht="12.75" customHeight="1">
      <c r="A271" s="27"/>
      <c r="B271" s="4"/>
      <c r="C271" s="159"/>
      <c r="L271" s="5"/>
    </row>
    <row r="272" spans="1:12" ht="12.75" customHeight="1">
      <c r="A272" s="27"/>
      <c r="B272" s="4"/>
      <c r="C272" s="159"/>
      <c r="L272" s="5"/>
    </row>
    <row r="273" spans="1:12" ht="12.75" customHeight="1">
      <c r="A273" s="27"/>
      <c r="B273" s="4"/>
      <c r="C273" s="159"/>
      <c r="L273" s="5"/>
    </row>
    <row r="274" spans="1:12" ht="12.75" customHeight="1">
      <c r="A274" s="27"/>
      <c r="B274" s="4"/>
      <c r="C274" s="159"/>
      <c r="L274" s="5"/>
    </row>
    <row r="275" spans="1:12" ht="12.75" customHeight="1">
      <c r="A275" s="27"/>
      <c r="B275" s="4"/>
      <c r="C275" s="159"/>
      <c r="L275" s="5"/>
    </row>
    <row r="276" spans="1:12" ht="12.75" customHeight="1">
      <c r="A276" s="27"/>
      <c r="B276" s="4"/>
      <c r="C276" s="159"/>
      <c r="L276" s="5"/>
    </row>
    <row r="277" spans="1:12" ht="12.75" customHeight="1">
      <c r="A277" s="27"/>
      <c r="B277" s="4"/>
      <c r="C277" s="159"/>
      <c r="L277" s="5"/>
    </row>
    <row r="278" spans="1:12" ht="12.75" customHeight="1">
      <c r="A278" s="27"/>
      <c r="B278" s="4"/>
      <c r="C278" s="159"/>
      <c r="L278" s="5"/>
    </row>
    <row r="279" spans="1:12" ht="12.75" customHeight="1">
      <c r="A279" s="27"/>
      <c r="B279" s="4"/>
      <c r="C279" s="159"/>
      <c r="L279" s="5"/>
    </row>
    <row r="280" spans="1:12" ht="12.75" customHeight="1">
      <c r="A280" s="27"/>
      <c r="B280" s="4"/>
      <c r="C280" s="159"/>
      <c r="L280" s="5"/>
    </row>
    <row r="281" spans="1:12" ht="12.75" customHeight="1">
      <c r="A281" s="27"/>
      <c r="B281" s="4"/>
      <c r="C281" s="159"/>
      <c r="L281" s="5"/>
    </row>
    <row r="282" spans="1:12" ht="12.75" customHeight="1">
      <c r="A282" s="27"/>
      <c r="B282" s="4"/>
      <c r="C282" s="159"/>
      <c r="L282" s="5"/>
    </row>
    <row r="283" spans="1:12" ht="12.75" customHeight="1">
      <c r="A283" s="27"/>
      <c r="B283" s="4"/>
      <c r="C283" s="159"/>
      <c r="L283" s="5"/>
    </row>
    <row r="284" spans="1:12" ht="12.75" customHeight="1">
      <c r="A284" s="27"/>
      <c r="B284" s="4"/>
      <c r="C284" s="159"/>
      <c r="L284" s="5"/>
    </row>
    <row r="285" spans="1:12" ht="12.75" customHeight="1">
      <c r="A285" s="27"/>
      <c r="B285" s="4"/>
      <c r="C285" s="159"/>
      <c r="L285" s="5"/>
    </row>
    <row r="286" spans="1:12" ht="12.75" customHeight="1">
      <c r="A286" s="27"/>
      <c r="B286" s="4"/>
      <c r="C286" s="159"/>
      <c r="L286" s="5"/>
    </row>
    <row r="287" spans="1:12" ht="12.75" customHeight="1">
      <c r="A287" s="27"/>
      <c r="B287" s="4"/>
      <c r="C287" s="159"/>
      <c r="L287" s="5"/>
    </row>
    <row r="288" spans="1:12" ht="12.75" customHeight="1">
      <c r="A288" s="27"/>
      <c r="B288" s="4"/>
      <c r="C288" s="159"/>
      <c r="L288" s="5"/>
    </row>
    <row r="289" spans="1:12" ht="12.75" customHeight="1">
      <c r="A289" s="27"/>
      <c r="B289" s="4"/>
      <c r="C289" s="159"/>
      <c r="L289" s="5"/>
    </row>
    <row r="290" spans="1:12" ht="12.75" customHeight="1">
      <c r="A290" s="27"/>
      <c r="B290" s="4"/>
      <c r="C290" s="159"/>
      <c r="L290" s="5"/>
    </row>
    <row r="291" spans="1:12" ht="12.75" customHeight="1">
      <c r="A291" s="27"/>
      <c r="B291" s="4"/>
      <c r="C291" s="159"/>
      <c r="L291" s="5"/>
    </row>
    <row r="292" spans="1:12" ht="12.75" customHeight="1">
      <c r="A292" s="27"/>
      <c r="B292" s="4"/>
      <c r="C292" s="159"/>
      <c r="L292" s="5"/>
    </row>
    <row r="293" spans="1:12" ht="12.75" customHeight="1">
      <c r="A293" s="27"/>
      <c r="B293" s="4"/>
      <c r="C293" s="159"/>
      <c r="L293" s="5"/>
    </row>
    <row r="294" spans="1:12" ht="12.75" customHeight="1">
      <c r="A294" s="27"/>
      <c r="B294" s="4"/>
      <c r="C294" s="159"/>
      <c r="L294" s="5"/>
    </row>
    <row r="295" spans="1:12" ht="12.75" customHeight="1">
      <c r="A295" s="27"/>
      <c r="B295" s="4"/>
      <c r="C295" s="159"/>
      <c r="L295" s="5"/>
    </row>
    <row r="296" spans="1:12" ht="12.75" customHeight="1">
      <c r="A296" s="27"/>
      <c r="B296" s="4"/>
      <c r="C296" s="159"/>
      <c r="L296" s="5"/>
    </row>
    <row r="297" spans="1:12" ht="12.75" customHeight="1">
      <c r="A297" s="27"/>
      <c r="B297" s="4"/>
      <c r="C297" s="159"/>
      <c r="L297" s="5"/>
    </row>
    <row r="298" spans="1:12" ht="12.75" customHeight="1">
      <c r="A298" s="27"/>
      <c r="B298" s="4"/>
      <c r="C298" s="159"/>
      <c r="L298" s="5"/>
    </row>
    <row r="299" spans="1:12" ht="12.75" customHeight="1">
      <c r="A299" s="27"/>
      <c r="B299" s="4"/>
      <c r="C299" s="159"/>
      <c r="L299" s="5"/>
    </row>
    <row r="300" spans="1:12" ht="12.75" customHeight="1">
      <c r="A300" s="27"/>
      <c r="B300" s="4"/>
      <c r="C300" s="159"/>
      <c r="L300" s="5"/>
    </row>
    <row r="301" spans="1:12" ht="12.75" customHeight="1">
      <c r="A301" s="27"/>
      <c r="B301" s="4"/>
      <c r="C301" s="159"/>
      <c r="L301" s="5"/>
    </row>
    <row r="302" spans="1:12" ht="12.75" customHeight="1">
      <c r="A302" s="27"/>
      <c r="B302" s="4"/>
      <c r="C302" s="159"/>
      <c r="L302" s="5"/>
    </row>
    <row r="303" spans="1:12" ht="12.75" customHeight="1">
      <c r="A303" s="27"/>
      <c r="B303" s="4"/>
      <c r="C303" s="159"/>
      <c r="L303" s="5"/>
    </row>
    <row r="304" spans="1:12" ht="12.75" customHeight="1">
      <c r="A304" s="27"/>
      <c r="B304" s="4"/>
      <c r="C304" s="159"/>
      <c r="L304" s="5"/>
    </row>
    <row r="305" spans="1:12" ht="12.75" customHeight="1">
      <c r="A305" s="27"/>
      <c r="B305" s="4"/>
      <c r="C305" s="159"/>
      <c r="L305" s="5"/>
    </row>
    <row r="306" spans="1:12" ht="12.75" customHeight="1">
      <c r="A306" s="27"/>
      <c r="B306" s="4"/>
      <c r="C306" s="159"/>
      <c r="L306" s="5"/>
    </row>
    <row r="307" spans="1:12" ht="12.75" customHeight="1">
      <c r="A307" s="27"/>
      <c r="B307" s="4"/>
      <c r="C307" s="159"/>
      <c r="L307" s="5"/>
    </row>
    <row r="308" spans="1:12" ht="12.75" customHeight="1">
      <c r="A308" s="27"/>
      <c r="B308" s="4"/>
      <c r="C308" s="159"/>
      <c r="L308" s="5"/>
    </row>
    <row r="309" spans="1:12" ht="12.75" customHeight="1">
      <c r="A309" s="27"/>
      <c r="B309" s="4"/>
      <c r="C309" s="159"/>
      <c r="L309" s="5"/>
    </row>
    <row r="310" spans="1:12" ht="12.75" customHeight="1">
      <c r="A310" s="27"/>
      <c r="B310" s="4"/>
      <c r="C310" s="159"/>
      <c r="L310" s="5"/>
    </row>
    <row r="311" spans="1:12" ht="12.75" customHeight="1">
      <c r="A311" s="27"/>
      <c r="B311" s="4"/>
      <c r="C311" s="159"/>
      <c r="L311" s="5"/>
    </row>
    <row r="312" spans="1:12" ht="12.75" customHeight="1">
      <c r="A312" s="27"/>
      <c r="B312" s="4"/>
      <c r="C312" s="159"/>
      <c r="L312" s="5"/>
    </row>
    <row r="313" spans="1:12" ht="12.75" customHeight="1">
      <c r="A313" s="27"/>
      <c r="B313" s="4"/>
      <c r="C313" s="159"/>
      <c r="L313" s="5"/>
    </row>
    <row r="314" spans="1:12" ht="12.75" customHeight="1">
      <c r="A314" s="27"/>
      <c r="B314" s="4"/>
      <c r="C314" s="159"/>
      <c r="L314" s="5"/>
    </row>
    <row r="315" spans="1:12" ht="12.75" customHeight="1">
      <c r="A315" s="27"/>
      <c r="B315" s="4"/>
      <c r="C315" s="159"/>
      <c r="L315" s="5"/>
    </row>
    <row r="316" spans="1:12" ht="12.75" customHeight="1">
      <c r="A316" s="27"/>
      <c r="B316" s="4"/>
      <c r="C316" s="159"/>
      <c r="L316" s="5"/>
    </row>
    <row r="317" spans="1:12" ht="12.75" customHeight="1">
      <c r="A317" s="27"/>
      <c r="B317" s="4"/>
      <c r="C317" s="159"/>
      <c r="L317" s="5"/>
    </row>
    <row r="318" spans="1:12" ht="12.75" customHeight="1">
      <c r="A318" s="27"/>
      <c r="B318" s="4"/>
      <c r="C318" s="159"/>
      <c r="L318" s="5"/>
    </row>
    <row r="319" spans="1:12" ht="12.75" customHeight="1">
      <c r="A319" s="27"/>
      <c r="B319" s="4"/>
      <c r="C319" s="159"/>
      <c r="L319" s="5"/>
    </row>
    <row r="320" spans="1:12" ht="12.75" customHeight="1">
      <c r="A320" s="27"/>
      <c r="B320" s="4"/>
      <c r="C320" s="159"/>
      <c r="L320" s="5"/>
    </row>
    <row r="321" spans="1:12" ht="12.75" customHeight="1">
      <c r="A321" s="27"/>
      <c r="B321" s="4"/>
      <c r="C321" s="159"/>
      <c r="L321" s="5"/>
    </row>
    <row r="322" spans="1:12" ht="12.75" customHeight="1">
      <c r="A322" s="27"/>
      <c r="B322" s="4"/>
      <c r="C322" s="159"/>
      <c r="L322" s="5"/>
    </row>
    <row r="323" spans="1:12" ht="12.75" customHeight="1">
      <c r="A323" s="27"/>
      <c r="B323" s="4"/>
      <c r="C323" s="159"/>
      <c r="L323" s="5"/>
    </row>
    <row r="324" spans="1:12" ht="12.75" customHeight="1">
      <c r="A324" s="27"/>
      <c r="B324" s="4"/>
      <c r="C324" s="159"/>
      <c r="L324" s="5"/>
    </row>
    <row r="325" spans="1:12" ht="12.75" customHeight="1">
      <c r="A325" s="27"/>
      <c r="B325" s="4"/>
      <c r="C325" s="159"/>
      <c r="L325" s="5"/>
    </row>
    <row r="326" spans="1:12" ht="12.75" customHeight="1">
      <c r="A326" s="27"/>
      <c r="B326" s="4"/>
      <c r="C326" s="159"/>
      <c r="L326" s="5"/>
    </row>
    <row r="327" spans="1:12" ht="12.75" customHeight="1">
      <c r="A327" s="27"/>
      <c r="B327" s="4"/>
      <c r="C327" s="159"/>
      <c r="L327" s="5"/>
    </row>
    <row r="328" spans="1:12" ht="12.75" customHeight="1">
      <c r="A328" s="27"/>
      <c r="B328" s="4"/>
      <c r="C328" s="159"/>
      <c r="L328" s="5"/>
    </row>
    <row r="329" spans="1:12" ht="12.75" customHeight="1">
      <c r="A329" s="27"/>
      <c r="B329" s="4"/>
      <c r="C329" s="159"/>
      <c r="L329" s="5"/>
    </row>
    <row r="330" spans="1:12" ht="12.75" customHeight="1">
      <c r="A330" s="27"/>
      <c r="B330" s="4"/>
      <c r="C330" s="159"/>
      <c r="L330" s="5"/>
    </row>
    <row r="331" spans="1:12" ht="12.75" customHeight="1">
      <c r="A331" s="27"/>
      <c r="B331" s="4"/>
      <c r="C331" s="159"/>
      <c r="L331" s="5"/>
    </row>
    <row r="332" spans="1:12" ht="12.75" customHeight="1">
      <c r="A332" s="27"/>
      <c r="B332" s="4"/>
      <c r="C332" s="159"/>
      <c r="L332" s="5"/>
    </row>
    <row r="333" spans="1:12" ht="12.75" customHeight="1">
      <c r="A333" s="27"/>
      <c r="B333" s="4"/>
      <c r="C333" s="159"/>
      <c r="L333" s="5"/>
    </row>
    <row r="334" spans="1:12" ht="12.75" customHeight="1">
      <c r="A334" s="27"/>
      <c r="B334" s="4"/>
      <c r="C334" s="159"/>
      <c r="L334" s="5"/>
    </row>
    <row r="335" spans="1:12" ht="12.75" customHeight="1">
      <c r="A335" s="27"/>
      <c r="B335" s="4"/>
      <c r="C335" s="159"/>
      <c r="L335" s="5"/>
    </row>
    <row r="336" spans="1:12" ht="12.75" customHeight="1">
      <c r="A336" s="27"/>
      <c r="B336" s="4"/>
      <c r="C336" s="159"/>
      <c r="L336" s="5"/>
    </row>
    <row r="337" spans="1:12" ht="12.75" customHeight="1">
      <c r="A337" s="27"/>
      <c r="B337" s="4"/>
      <c r="C337" s="159"/>
      <c r="L337" s="5"/>
    </row>
    <row r="338" spans="1:12" ht="12.75" customHeight="1">
      <c r="A338" s="27"/>
      <c r="B338" s="4"/>
      <c r="C338" s="159"/>
      <c r="L338" s="5"/>
    </row>
    <row r="339" spans="1:12" ht="12.75" customHeight="1">
      <c r="A339" s="27"/>
      <c r="B339" s="4"/>
      <c r="C339" s="159"/>
      <c r="L339" s="5"/>
    </row>
    <row r="340" spans="1:12" ht="12.75" customHeight="1">
      <c r="A340" s="27"/>
      <c r="B340" s="4"/>
      <c r="C340" s="159"/>
      <c r="L340" s="5"/>
    </row>
    <row r="341" spans="1:12" ht="12.75" customHeight="1">
      <c r="A341" s="27"/>
      <c r="B341" s="4"/>
      <c r="C341" s="159"/>
      <c r="L341" s="5"/>
    </row>
    <row r="342" spans="1:12" ht="12.75" customHeight="1">
      <c r="A342" s="27"/>
      <c r="B342" s="4"/>
      <c r="C342" s="159"/>
      <c r="L342" s="5"/>
    </row>
    <row r="343" spans="1:12" ht="12.75" customHeight="1">
      <c r="A343" s="27"/>
      <c r="B343" s="4"/>
      <c r="C343" s="159"/>
      <c r="L343" s="5"/>
    </row>
    <row r="344" spans="1:12" ht="12.75" customHeight="1">
      <c r="A344" s="27"/>
      <c r="B344" s="4"/>
      <c r="C344" s="159"/>
      <c r="L344" s="5"/>
    </row>
    <row r="345" spans="1:12" ht="12.75" customHeight="1">
      <c r="A345" s="27"/>
      <c r="B345" s="4"/>
      <c r="C345" s="159"/>
      <c r="L345" s="5"/>
    </row>
    <row r="346" spans="1:12" ht="12.75" customHeight="1">
      <c r="A346" s="27"/>
      <c r="B346" s="4"/>
      <c r="C346" s="159"/>
      <c r="L346" s="5"/>
    </row>
    <row r="347" spans="1:12" ht="12.75" customHeight="1">
      <c r="A347" s="27"/>
      <c r="B347" s="4"/>
      <c r="C347" s="159"/>
      <c r="L347" s="5"/>
    </row>
    <row r="348" spans="1:12" ht="12.75" customHeight="1">
      <c r="A348" s="27"/>
      <c r="B348" s="4"/>
      <c r="C348" s="159"/>
      <c r="L348" s="5"/>
    </row>
    <row r="349" spans="1:12" ht="12.75" customHeight="1">
      <c r="A349" s="27"/>
      <c r="B349" s="4"/>
      <c r="C349" s="159"/>
      <c r="L349" s="5"/>
    </row>
    <row r="350" spans="1:12" ht="12.75" customHeight="1">
      <c r="A350" s="27"/>
      <c r="B350" s="4"/>
      <c r="C350" s="159"/>
      <c r="L350" s="5"/>
    </row>
    <row r="351" spans="1:12" ht="12.75" customHeight="1">
      <c r="A351" s="27"/>
      <c r="B351" s="4"/>
      <c r="C351" s="159"/>
      <c r="L351" s="5"/>
    </row>
    <row r="352" spans="1:12" ht="12.75" customHeight="1">
      <c r="A352" s="27"/>
      <c r="B352" s="4"/>
      <c r="C352" s="159"/>
      <c r="L352" s="5"/>
    </row>
    <row r="353" spans="1:12" ht="12.75" customHeight="1">
      <c r="A353" s="27"/>
      <c r="B353" s="4"/>
      <c r="C353" s="159"/>
      <c r="L353" s="5"/>
    </row>
    <row r="354" spans="1:12" ht="12.75" customHeight="1">
      <c r="A354" s="27"/>
      <c r="B354" s="4"/>
      <c r="C354" s="159"/>
      <c r="L354" s="5"/>
    </row>
    <row r="355" spans="1:12" ht="12.75" customHeight="1">
      <c r="A355" s="27"/>
      <c r="B355" s="4"/>
      <c r="C355" s="159"/>
      <c r="L355" s="5"/>
    </row>
    <row r="356" spans="1:12" ht="12.75" customHeight="1">
      <c r="A356" s="27"/>
      <c r="B356" s="4"/>
      <c r="C356" s="159"/>
      <c r="L356" s="5"/>
    </row>
    <row r="357" spans="1:12" ht="12.75" customHeight="1">
      <c r="A357" s="27"/>
      <c r="B357" s="4"/>
      <c r="C357" s="159"/>
      <c r="L357" s="5"/>
    </row>
    <row r="358" spans="1:12" ht="12.75" customHeight="1">
      <c r="A358" s="27"/>
      <c r="B358" s="4"/>
      <c r="C358" s="159"/>
      <c r="L358" s="5"/>
    </row>
    <row r="359" spans="1:12" ht="12.75" customHeight="1">
      <c r="A359" s="27"/>
      <c r="B359" s="4"/>
      <c r="C359" s="159"/>
      <c r="L359" s="5"/>
    </row>
    <row r="360" spans="1:12" ht="12.75" customHeight="1">
      <c r="A360" s="27"/>
      <c r="B360" s="4"/>
      <c r="C360" s="159"/>
      <c r="L360" s="5"/>
    </row>
    <row r="361" spans="1:12" ht="12.75" customHeight="1">
      <c r="A361" s="27"/>
      <c r="B361" s="4"/>
      <c r="C361" s="159"/>
      <c r="L361" s="5"/>
    </row>
    <row r="362" spans="1:12" ht="12.75" customHeight="1">
      <c r="A362" s="27"/>
      <c r="B362" s="4"/>
      <c r="C362" s="159"/>
      <c r="L362" s="5"/>
    </row>
    <row r="363" spans="1:12" ht="12.75" customHeight="1">
      <c r="A363" s="27"/>
      <c r="B363" s="4"/>
      <c r="C363" s="159"/>
      <c r="L363" s="5"/>
    </row>
    <row r="364" spans="1:12" ht="12.75" customHeight="1">
      <c r="A364" s="27"/>
      <c r="B364" s="4"/>
      <c r="C364" s="159"/>
      <c r="L364" s="5"/>
    </row>
    <row r="365" spans="1:12" ht="12.75" customHeight="1">
      <c r="A365" s="27"/>
      <c r="B365" s="4"/>
      <c r="C365" s="159"/>
      <c r="L365" s="5"/>
    </row>
    <row r="366" spans="1:12" ht="12.75" customHeight="1">
      <c r="A366" s="27"/>
      <c r="B366" s="4"/>
      <c r="C366" s="159"/>
      <c r="L366" s="5"/>
    </row>
    <row r="367" spans="1:12" ht="12.75" customHeight="1">
      <c r="A367" s="27"/>
      <c r="B367" s="4"/>
      <c r="C367" s="159"/>
      <c r="L367" s="5"/>
    </row>
    <row r="368" spans="1:12" ht="12.75" customHeight="1">
      <c r="A368" s="27"/>
      <c r="B368" s="4"/>
      <c r="C368" s="159"/>
      <c r="L368" s="5"/>
    </row>
    <row r="369" spans="1:12" ht="12.75" customHeight="1">
      <c r="A369" s="27"/>
      <c r="B369" s="4"/>
      <c r="C369" s="159"/>
      <c r="L369" s="5"/>
    </row>
    <row r="370" spans="1:12" ht="12.75" customHeight="1">
      <c r="A370" s="27"/>
      <c r="B370" s="4"/>
      <c r="C370" s="159"/>
      <c r="L370" s="5"/>
    </row>
    <row r="371" spans="1:12" ht="12.75" customHeight="1">
      <c r="A371" s="27"/>
      <c r="B371" s="4"/>
      <c r="C371" s="159"/>
      <c r="L371" s="5"/>
    </row>
    <row r="372" spans="1:12" ht="12.75" customHeight="1">
      <c r="A372" s="27"/>
      <c r="B372" s="4"/>
      <c r="C372" s="159"/>
      <c r="L372" s="5"/>
    </row>
    <row r="373" spans="1:12" ht="12.75" customHeight="1">
      <c r="A373" s="27"/>
      <c r="B373" s="4"/>
      <c r="C373" s="159"/>
      <c r="L373" s="5"/>
    </row>
    <row r="374" spans="1:12" ht="12.75" customHeight="1">
      <c r="A374" s="27"/>
      <c r="B374" s="4"/>
      <c r="C374" s="159"/>
      <c r="L374" s="5"/>
    </row>
    <row r="375" spans="1:12" ht="12.75" customHeight="1">
      <c r="A375" s="27"/>
      <c r="B375" s="4"/>
      <c r="C375" s="159"/>
      <c r="L375" s="5"/>
    </row>
    <row r="376" spans="1:12" ht="12.75" customHeight="1">
      <c r="A376" s="27"/>
      <c r="B376" s="4"/>
      <c r="C376" s="159"/>
      <c r="L376" s="5"/>
    </row>
    <row r="377" spans="1:12" ht="12.75" customHeight="1">
      <c r="A377" s="27"/>
      <c r="B377" s="4"/>
      <c r="C377" s="159"/>
      <c r="L377" s="5"/>
    </row>
    <row r="378" spans="1:12" ht="12.75" customHeight="1">
      <c r="A378" s="27"/>
      <c r="B378" s="4"/>
      <c r="C378" s="159"/>
      <c r="L378" s="5"/>
    </row>
    <row r="379" spans="1:12" ht="12.75" customHeight="1">
      <c r="A379" s="27"/>
      <c r="B379" s="4"/>
      <c r="C379" s="159"/>
      <c r="L379" s="5"/>
    </row>
    <row r="380" spans="1:12" ht="12.75" customHeight="1">
      <c r="A380" s="27"/>
      <c r="B380" s="4"/>
      <c r="C380" s="159"/>
      <c r="L380" s="5"/>
    </row>
    <row r="381" spans="1:12" ht="12.75" customHeight="1">
      <c r="A381" s="27"/>
      <c r="B381" s="4"/>
      <c r="C381" s="159"/>
      <c r="L381" s="5"/>
    </row>
    <row r="382" spans="1:12" ht="12.75" customHeight="1">
      <c r="A382" s="27"/>
      <c r="B382" s="4"/>
      <c r="C382" s="159"/>
      <c r="L382" s="5"/>
    </row>
    <row r="383" spans="1:12" ht="12.75" customHeight="1">
      <c r="A383" s="27"/>
      <c r="B383" s="4"/>
      <c r="C383" s="159"/>
      <c r="L383" s="5"/>
    </row>
    <row r="384" spans="1:12" ht="12.75" customHeight="1">
      <c r="A384" s="27"/>
      <c r="B384" s="4"/>
      <c r="C384" s="159"/>
      <c r="L384" s="5"/>
    </row>
    <row r="385" spans="1:12" ht="12.75" customHeight="1">
      <c r="A385" s="27"/>
      <c r="B385" s="4"/>
      <c r="C385" s="159"/>
      <c r="L385" s="5"/>
    </row>
    <row r="386" spans="1:12" ht="12.75" customHeight="1">
      <c r="A386" s="27"/>
      <c r="B386" s="4"/>
      <c r="C386" s="159"/>
      <c r="L386" s="5"/>
    </row>
    <row r="387" spans="1:12" ht="12.75" customHeight="1">
      <c r="A387" s="27"/>
      <c r="B387" s="4"/>
      <c r="C387" s="159"/>
      <c r="L387" s="5"/>
    </row>
    <row r="388" spans="1:12" ht="12.75" customHeight="1">
      <c r="A388" s="27"/>
      <c r="B388" s="4"/>
      <c r="C388" s="159"/>
      <c r="L388" s="5"/>
    </row>
    <row r="389" spans="1:12" ht="12.75" customHeight="1">
      <c r="A389" s="27"/>
      <c r="B389" s="4"/>
      <c r="C389" s="159"/>
      <c r="L389" s="5"/>
    </row>
    <row r="390" spans="1:12" ht="12.75" customHeight="1">
      <c r="A390" s="27"/>
      <c r="B390" s="4"/>
      <c r="C390" s="159"/>
      <c r="L390" s="5"/>
    </row>
    <row r="391" spans="1:12" ht="12.75" customHeight="1">
      <c r="A391" s="27"/>
      <c r="B391" s="4"/>
      <c r="C391" s="159"/>
      <c r="L391" s="5"/>
    </row>
    <row r="392" spans="1:12" ht="12.75" customHeight="1">
      <c r="A392" s="27"/>
      <c r="B392" s="4"/>
      <c r="C392" s="159"/>
      <c r="L392" s="5"/>
    </row>
    <row r="393" spans="1:12" ht="12.75" customHeight="1">
      <c r="A393" s="27"/>
      <c r="B393" s="4"/>
      <c r="C393" s="159"/>
      <c r="L393" s="5"/>
    </row>
    <row r="394" spans="1:12" ht="12.75" customHeight="1">
      <c r="A394" s="27"/>
      <c r="B394" s="4"/>
      <c r="C394" s="159"/>
      <c r="L394" s="5"/>
    </row>
    <row r="395" spans="1:12" ht="12.75" customHeight="1">
      <c r="A395" s="27"/>
      <c r="B395" s="4"/>
      <c r="C395" s="159"/>
      <c r="L395" s="5"/>
    </row>
    <row r="396" spans="1:12" ht="12.75" customHeight="1">
      <c r="A396" s="27"/>
      <c r="B396" s="4"/>
      <c r="C396" s="159"/>
      <c r="L396" s="5"/>
    </row>
    <row r="397" spans="1:12" ht="12.75" customHeight="1">
      <c r="A397" s="27"/>
      <c r="B397" s="4"/>
      <c r="C397" s="159"/>
      <c r="L397" s="5"/>
    </row>
    <row r="398" spans="1:12" ht="12.75" customHeight="1">
      <c r="A398" s="27"/>
      <c r="B398" s="4"/>
      <c r="C398" s="159"/>
      <c r="L398" s="5"/>
    </row>
    <row r="399" spans="1:12" ht="12.75" customHeight="1">
      <c r="A399" s="27"/>
      <c r="B399" s="4"/>
      <c r="C399" s="159"/>
      <c r="L399" s="5"/>
    </row>
    <row r="400" spans="1:12" ht="12.75" customHeight="1">
      <c r="A400" s="27"/>
      <c r="B400" s="4"/>
      <c r="C400" s="159"/>
      <c r="L400" s="5"/>
    </row>
    <row r="401" spans="1:12" ht="12.75" customHeight="1">
      <c r="A401" s="27"/>
      <c r="B401" s="4"/>
      <c r="C401" s="159"/>
      <c r="L401" s="5"/>
    </row>
    <row r="402" spans="1:12" ht="12.75" customHeight="1">
      <c r="A402" s="27"/>
      <c r="B402" s="4"/>
      <c r="C402" s="159"/>
      <c r="L402" s="5"/>
    </row>
    <row r="403" spans="1:12" ht="12.75" customHeight="1">
      <c r="A403" s="27"/>
      <c r="B403" s="4"/>
      <c r="C403" s="159"/>
      <c r="L403" s="5"/>
    </row>
    <row r="404" spans="1:12" ht="12.75" customHeight="1">
      <c r="A404" s="27"/>
      <c r="B404" s="4"/>
      <c r="C404" s="159"/>
      <c r="L404" s="5"/>
    </row>
    <row r="405" spans="1:12" ht="12.75" customHeight="1">
      <c r="A405" s="27"/>
      <c r="B405" s="4"/>
      <c r="C405" s="159"/>
      <c r="L405" s="5"/>
    </row>
    <row r="406" spans="1:12" ht="12.75" customHeight="1">
      <c r="A406" s="27"/>
      <c r="B406" s="4"/>
      <c r="C406" s="159"/>
      <c r="L406" s="5"/>
    </row>
    <row r="407" spans="1:12" ht="12.75" customHeight="1">
      <c r="A407" s="27"/>
      <c r="B407" s="4"/>
      <c r="C407" s="159"/>
      <c r="L407" s="5"/>
    </row>
    <row r="408" spans="1:12" ht="12.75" customHeight="1">
      <c r="A408" s="27"/>
      <c r="B408" s="4"/>
      <c r="C408" s="159"/>
      <c r="L408" s="5"/>
    </row>
    <row r="409" spans="1:12" ht="12.75" customHeight="1">
      <c r="A409" s="27"/>
      <c r="B409" s="4"/>
      <c r="C409" s="159"/>
      <c r="L409" s="5"/>
    </row>
    <row r="410" spans="1:12" ht="12.75" customHeight="1">
      <c r="A410" s="27"/>
      <c r="B410" s="4"/>
      <c r="C410" s="159"/>
      <c r="L410" s="5"/>
    </row>
    <row r="411" spans="1:12" ht="12.75" customHeight="1">
      <c r="A411" s="27"/>
      <c r="B411" s="4"/>
      <c r="C411" s="159"/>
      <c r="L411" s="5"/>
    </row>
    <row r="412" spans="1:12" ht="12.75" customHeight="1">
      <c r="A412" s="27"/>
      <c r="B412" s="4"/>
      <c r="C412" s="159"/>
      <c r="L412" s="5"/>
    </row>
    <row r="413" spans="1:12" ht="12.75" customHeight="1">
      <c r="A413" s="27"/>
      <c r="B413" s="4"/>
      <c r="C413" s="159"/>
      <c r="L413" s="5"/>
    </row>
    <row r="414" spans="1:12" ht="12.75" customHeight="1">
      <c r="A414" s="27"/>
      <c r="B414" s="4"/>
      <c r="C414" s="159"/>
      <c r="L414" s="5"/>
    </row>
    <row r="415" spans="1:12" ht="12.75" customHeight="1">
      <c r="A415" s="27"/>
      <c r="B415" s="4"/>
      <c r="C415" s="159"/>
      <c r="L415" s="5"/>
    </row>
    <row r="416" spans="1:12" ht="12.75" customHeight="1">
      <c r="A416" s="27"/>
      <c r="B416" s="4"/>
      <c r="C416" s="159"/>
      <c r="L416" s="5"/>
    </row>
    <row r="417" spans="1:12" ht="12.75" customHeight="1">
      <c r="A417" s="27"/>
      <c r="B417" s="4"/>
      <c r="C417" s="159"/>
      <c r="L417" s="5"/>
    </row>
    <row r="418" spans="1:12" ht="12.75" customHeight="1">
      <c r="A418" s="27"/>
      <c r="B418" s="4"/>
      <c r="C418" s="159"/>
      <c r="L418" s="5"/>
    </row>
    <row r="419" spans="1:12" ht="12.75" customHeight="1">
      <c r="A419" s="27"/>
      <c r="B419" s="4"/>
      <c r="C419" s="159"/>
      <c r="L419" s="5"/>
    </row>
    <row r="420" spans="1:12" ht="12.75" customHeight="1">
      <c r="A420" s="27"/>
      <c r="B420" s="4"/>
      <c r="C420" s="159"/>
      <c r="L420" s="5"/>
    </row>
    <row r="421" spans="1:12" ht="12.75" customHeight="1">
      <c r="A421" s="27"/>
      <c r="B421" s="4"/>
      <c r="C421" s="159"/>
      <c r="L421" s="5"/>
    </row>
    <row r="422" spans="1:12" ht="12.75" customHeight="1">
      <c r="A422" s="27"/>
      <c r="B422" s="4"/>
      <c r="C422" s="159"/>
      <c r="L422" s="5"/>
    </row>
    <row r="423" spans="1:12" ht="12.75" customHeight="1">
      <c r="A423" s="27"/>
      <c r="B423" s="4"/>
      <c r="C423" s="159"/>
      <c r="L423" s="5"/>
    </row>
    <row r="424" spans="1:12" ht="12.75" customHeight="1">
      <c r="A424" s="27"/>
      <c r="B424" s="4"/>
      <c r="C424" s="159"/>
      <c r="L424" s="5"/>
    </row>
    <row r="425" spans="1:12" ht="12.75" customHeight="1">
      <c r="A425" s="27"/>
      <c r="B425" s="4"/>
      <c r="C425" s="159"/>
      <c r="L425" s="5"/>
    </row>
    <row r="426" spans="1:12" ht="12.75" customHeight="1">
      <c r="A426" s="27"/>
      <c r="B426" s="4"/>
      <c r="C426" s="159"/>
      <c r="L426" s="5"/>
    </row>
    <row r="427" spans="1:12" ht="12.75" customHeight="1">
      <c r="A427" s="27"/>
      <c r="B427" s="4"/>
      <c r="C427" s="159"/>
      <c r="L427" s="5"/>
    </row>
    <row r="428" spans="1:12" ht="12.75" customHeight="1">
      <c r="A428" s="27"/>
      <c r="B428" s="4"/>
      <c r="C428" s="159"/>
      <c r="L428" s="5"/>
    </row>
    <row r="429" spans="1:12" ht="12.75" customHeight="1">
      <c r="A429" s="27"/>
      <c r="B429" s="4"/>
      <c r="C429" s="159"/>
      <c r="L429" s="5"/>
    </row>
    <row r="430" spans="1:12" ht="12.75" customHeight="1">
      <c r="A430" s="27"/>
      <c r="B430" s="4"/>
      <c r="C430" s="159"/>
      <c r="L430" s="5"/>
    </row>
    <row r="431" spans="1:12" ht="12.75" customHeight="1">
      <c r="A431" s="27"/>
      <c r="B431" s="4"/>
      <c r="C431" s="159"/>
      <c r="L431" s="5"/>
    </row>
    <row r="432" spans="1:12" ht="12.75" customHeight="1">
      <c r="A432" s="27"/>
      <c r="B432" s="4"/>
      <c r="C432" s="159"/>
      <c r="L432" s="5"/>
    </row>
    <row r="433" spans="1:12" ht="12.75" customHeight="1">
      <c r="A433" s="27"/>
      <c r="B433" s="4"/>
      <c r="C433" s="159"/>
      <c r="L433" s="5"/>
    </row>
    <row r="434" spans="1:12" ht="12.75" customHeight="1">
      <c r="A434" s="27"/>
      <c r="B434" s="4"/>
      <c r="C434" s="159"/>
      <c r="L434" s="5"/>
    </row>
    <row r="435" spans="1:12" ht="12.75" customHeight="1">
      <c r="A435" s="27"/>
      <c r="B435" s="4"/>
      <c r="C435" s="159"/>
      <c r="L435" s="5"/>
    </row>
    <row r="436" spans="1:12" ht="12.75" customHeight="1">
      <c r="A436" s="27"/>
      <c r="B436" s="4"/>
      <c r="C436" s="159"/>
      <c r="L436" s="5"/>
    </row>
    <row r="437" spans="1:12" ht="12.75" customHeight="1">
      <c r="A437" s="27"/>
      <c r="B437" s="4"/>
      <c r="C437" s="159"/>
      <c r="L437" s="5"/>
    </row>
    <row r="438" spans="1:12" ht="12.75" customHeight="1">
      <c r="A438" s="27"/>
      <c r="B438" s="4"/>
      <c r="C438" s="159"/>
      <c r="L438" s="5"/>
    </row>
    <row r="439" spans="1:12" ht="12.75" customHeight="1">
      <c r="A439" s="27"/>
      <c r="B439" s="4"/>
      <c r="C439" s="159"/>
      <c r="L439" s="5"/>
    </row>
    <row r="440" spans="1:12" ht="12.75" customHeight="1">
      <c r="A440" s="27"/>
      <c r="B440" s="4"/>
      <c r="C440" s="159"/>
      <c r="L440" s="5"/>
    </row>
    <row r="441" spans="1:12" ht="12.75" customHeight="1">
      <c r="A441" s="27"/>
      <c r="B441" s="4"/>
      <c r="C441" s="159"/>
      <c r="L441" s="5"/>
    </row>
    <row r="442" spans="1:12" ht="12.75" customHeight="1">
      <c r="A442" s="27"/>
      <c r="B442" s="4"/>
      <c r="C442" s="159"/>
      <c r="L442" s="5"/>
    </row>
    <row r="443" spans="1:12" ht="12.75" customHeight="1">
      <c r="A443" s="27"/>
      <c r="B443" s="4"/>
      <c r="C443" s="159"/>
      <c r="L443" s="5"/>
    </row>
    <row r="444" spans="1:12" ht="12.75" customHeight="1">
      <c r="A444" s="27"/>
      <c r="B444" s="4"/>
      <c r="C444" s="159"/>
      <c r="L444" s="5"/>
    </row>
    <row r="445" spans="1:12" ht="12.75" customHeight="1">
      <c r="A445" s="27"/>
      <c r="B445" s="4"/>
      <c r="C445" s="159"/>
      <c r="L445" s="5"/>
    </row>
    <row r="446" spans="1:12" ht="12.75" customHeight="1">
      <c r="A446" s="27"/>
      <c r="B446" s="4"/>
      <c r="C446" s="159"/>
      <c r="L446" s="5"/>
    </row>
    <row r="447" spans="1:12" ht="12.75" customHeight="1">
      <c r="A447" s="27"/>
      <c r="B447" s="4"/>
      <c r="C447" s="159"/>
      <c r="L447" s="5"/>
    </row>
    <row r="448" spans="1:12" ht="12.75" customHeight="1">
      <c r="A448" s="27"/>
      <c r="B448" s="4"/>
      <c r="C448" s="159"/>
      <c r="L448" s="5"/>
    </row>
    <row r="449" spans="1:12" ht="12.75" customHeight="1">
      <c r="A449" s="27"/>
      <c r="B449" s="4"/>
      <c r="C449" s="159"/>
      <c r="L449" s="5"/>
    </row>
    <row r="450" spans="1:12" ht="12.75" customHeight="1">
      <c r="A450" s="27"/>
      <c r="B450" s="4"/>
      <c r="C450" s="159"/>
      <c r="L450" s="5"/>
    </row>
    <row r="451" spans="1:12" ht="12.75" customHeight="1">
      <c r="A451" s="27"/>
      <c r="B451" s="4"/>
      <c r="C451" s="159"/>
      <c r="L451" s="5"/>
    </row>
    <row r="452" spans="1:12" ht="12.75" customHeight="1">
      <c r="A452" s="27"/>
      <c r="B452" s="4"/>
      <c r="C452" s="159"/>
      <c r="L452" s="5"/>
    </row>
    <row r="453" spans="1:12" ht="12.75" customHeight="1">
      <c r="A453" s="27"/>
      <c r="B453" s="4"/>
      <c r="C453" s="159"/>
      <c r="L453" s="5"/>
    </row>
    <row r="454" spans="1:12" ht="12.75" customHeight="1">
      <c r="A454" s="27"/>
      <c r="B454" s="4"/>
      <c r="C454" s="159"/>
      <c r="L454" s="5"/>
    </row>
    <row r="455" spans="1:12" ht="12.75" customHeight="1">
      <c r="A455" s="27"/>
      <c r="B455" s="4"/>
      <c r="C455" s="159"/>
      <c r="L455" s="5"/>
    </row>
    <row r="456" spans="1:12" ht="12.75" customHeight="1">
      <c r="A456" s="27"/>
      <c r="B456" s="4"/>
      <c r="C456" s="159"/>
      <c r="L456" s="5"/>
    </row>
    <row r="457" spans="1:12" ht="12.75" customHeight="1">
      <c r="A457" s="27"/>
      <c r="B457" s="4"/>
      <c r="C457" s="159"/>
      <c r="L457" s="5"/>
    </row>
    <row r="458" spans="1:12" ht="12.75" customHeight="1">
      <c r="A458" s="27"/>
      <c r="B458" s="4"/>
      <c r="C458" s="159"/>
      <c r="L458" s="5"/>
    </row>
    <row r="459" spans="1:12" ht="12.75" customHeight="1">
      <c r="A459" s="27"/>
      <c r="B459" s="4"/>
      <c r="C459" s="159"/>
      <c r="L459" s="5"/>
    </row>
    <row r="460" spans="1:12" ht="12.75" customHeight="1">
      <c r="A460" s="27"/>
      <c r="B460" s="4"/>
      <c r="C460" s="159"/>
      <c r="L460" s="5"/>
    </row>
    <row r="461" spans="1:12" ht="12.75" customHeight="1">
      <c r="A461" s="27"/>
      <c r="B461" s="4"/>
      <c r="C461" s="159"/>
      <c r="L461" s="5"/>
    </row>
    <row r="462" spans="1:12" ht="12.75" customHeight="1">
      <c r="A462" s="27"/>
      <c r="B462" s="4"/>
      <c r="C462" s="159"/>
      <c r="L462" s="5"/>
    </row>
    <row r="463" spans="1:12" ht="12.75" customHeight="1">
      <c r="A463" s="27"/>
      <c r="B463" s="4"/>
      <c r="C463" s="159"/>
      <c r="L463" s="5"/>
    </row>
    <row r="464" spans="1:12" ht="12.75" customHeight="1">
      <c r="A464" s="27"/>
      <c r="B464" s="4"/>
      <c r="C464" s="159"/>
      <c r="L464" s="5"/>
    </row>
    <row r="465" spans="1:12" ht="12.75" customHeight="1">
      <c r="A465" s="27"/>
      <c r="B465" s="4"/>
      <c r="C465" s="159"/>
      <c r="L465" s="5"/>
    </row>
    <row r="466" spans="1:12" ht="12.75" customHeight="1">
      <c r="A466" s="27"/>
      <c r="B466" s="4"/>
      <c r="C466" s="159"/>
      <c r="L466" s="5"/>
    </row>
    <row r="467" spans="1:12" ht="12.75" customHeight="1">
      <c r="A467" s="27"/>
      <c r="B467" s="4"/>
      <c r="C467" s="159"/>
      <c r="L467" s="5"/>
    </row>
    <row r="468" spans="1:12" ht="12.75" customHeight="1">
      <c r="A468" s="27"/>
      <c r="B468" s="4"/>
      <c r="C468" s="159"/>
      <c r="L468" s="5"/>
    </row>
    <row r="469" spans="1:12" ht="12.75" customHeight="1">
      <c r="A469" s="27"/>
      <c r="B469" s="4"/>
      <c r="C469" s="159"/>
      <c r="L469" s="5"/>
    </row>
    <row r="470" spans="1:12" ht="12.75" customHeight="1">
      <c r="A470" s="27"/>
      <c r="B470" s="4"/>
      <c r="C470" s="159"/>
      <c r="L470" s="5"/>
    </row>
    <row r="471" spans="1:12" ht="12.75" customHeight="1">
      <c r="A471" s="27"/>
      <c r="B471" s="4"/>
      <c r="C471" s="159"/>
      <c r="L471" s="5"/>
    </row>
    <row r="472" spans="1:12" ht="12.75" customHeight="1">
      <c r="A472" s="27"/>
      <c r="B472" s="4"/>
      <c r="C472" s="159"/>
      <c r="L472" s="5"/>
    </row>
    <row r="473" spans="1:12" ht="12.75" customHeight="1">
      <c r="A473" s="27"/>
      <c r="B473" s="4"/>
      <c r="C473" s="159"/>
      <c r="L473" s="5"/>
    </row>
    <row r="474" spans="1:12" ht="12.75" customHeight="1">
      <c r="A474" s="27"/>
      <c r="B474" s="4"/>
      <c r="C474" s="159"/>
      <c r="L474" s="5"/>
    </row>
    <row r="475" spans="1:12" ht="12.75" customHeight="1">
      <c r="A475" s="27"/>
      <c r="B475" s="4"/>
      <c r="C475" s="159"/>
      <c r="L475" s="5"/>
    </row>
    <row r="476" spans="1:12" ht="12.75" customHeight="1">
      <c r="A476" s="27"/>
      <c r="B476" s="4"/>
      <c r="C476" s="159"/>
      <c r="L476" s="5"/>
    </row>
    <row r="477" spans="1:12" ht="12.75" customHeight="1">
      <c r="A477" s="27"/>
      <c r="B477" s="4"/>
      <c r="C477" s="159"/>
      <c r="L477" s="5"/>
    </row>
    <row r="478" spans="1:12" ht="12.75" customHeight="1">
      <c r="A478" s="27"/>
      <c r="B478" s="4"/>
      <c r="C478" s="159"/>
      <c r="L478" s="5"/>
    </row>
    <row r="479" spans="1:12" ht="12.75" customHeight="1">
      <c r="A479" s="27"/>
      <c r="B479" s="4"/>
      <c r="C479" s="159"/>
      <c r="L479" s="5"/>
    </row>
    <row r="480" spans="1:12" ht="12.75" customHeight="1">
      <c r="A480" s="27"/>
      <c r="B480" s="4"/>
      <c r="C480" s="159"/>
      <c r="L480" s="5"/>
    </row>
    <row r="481" spans="1:12" ht="12.75" customHeight="1">
      <c r="A481" s="27"/>
      <c r="B481" s="4"/>
      <c r="C481" s="159"/>
      <c r="L481" s="5"/>
    </row>
    <row r="482" spans="1:12" ht="12.75" customHeight="1">
      <c r="A482" s="27"/>
      <c r="B482" s="4"/>
      <c r="C482" s="159"/>
      <c r="L482" s="5"/>
    </row>
    <row r="483" spans="1:12" ht="12.75" customHeight="1">
      <c r="A483" s="27"/>
      <c r="B483" s="4"/>
      <c r="C483" s="159"/>
      <c r="L483" s="5"/>
    </row>
    <row r="484" spans="1:12" ht="12.75" customHeight="1">
      <c r="A484" s="27"/>
      <c r="B484" s="4"/>
      <c r="C484" s="159"/>
      <c r="L484" s="5"/>
    </row>
    <row r="485" spans="1:12" ht="12.75" customHeight="1">
      <c r="A485" s="27"/>
      <c r="B485" s="4"/>
      <c r="C485" s="159"/>
      <c r="L485" s="5"/>
    </row>
    <row r="486" spans="1:12" ht="12.75" customHeight="1">
      <c r="A486" s="27"/>
      <c r="B486" s="4"/>
      <c r="C486" s="159"/>
      <c r="L486" s="5"/>
    </row>
    <row r="487" spans="1:12" ht="12.75" customHeight="1">
      <c r="A487" s="27"/>
      <c r="B487" s="4"/>
      <c r="C487" s="159"/>
      <c r="L487" s="5"/>
    </row>
    <row r="488" spans="1:12" ht="12.75" customHeight="1">
      <c r="A488" s="27"/>
      <c r="B488" s="4"/>
      <c r="C488" s="159"/>
      <c r="L488" s="5"/>
    </row>
    <row r="489" spans="1:12" ht="12.75" customHeight="1">
      <c r="A489" s="27"/>
      <c r="B489" s="4"/>
      <c r="C489" s="159"/>
      <c r="L489" s="5"/>
    </row>
    <row r="490" spans="1:12" ht="12.75" customHeight="1">
      <c r="A490" s="27"/>
      <c r="B490" s="4"/>
      <c r="C490" s="159"/>
      <c r="L490" s="5"/>
    </row>
    <row r="491" spans="1:12" ht="12.75" customHeight="1">
      <c r="A491" s="27"/>
      <c r="B491" s="4"/>
      <c r="C491" s="159"/>
      <c r="L491" s="5"/>
    </row>
    <row r="492" spans="1:12" ht="12.75" customHeight="1">
      <c r="A492" s="27"/>
      <c r="B492" s="4"/>
      <c r="C492" s="159"/>
      <c r="L492" s="5"/>
    </row>
    <row r="493" spans="1:12" ht="12.75" customHeight="1">
      <c r="A493" s="27"/>
      <c r="B493" s="4"/>
      <c r="C493" s="159"/>
      <c r="L493" s="5"/>
    </row>
    <row r="494" spans="1:12" ht="12.75" customHeight="1">
      <c r="A494" s="27"/>
      <c r="B494" s="4"/>
      <c r="C494" s="159"/>
      <c r="L494" s="5"/>
    </row>
    <row r="495" spans="1:12" ht="12.75" customHeight="1">
      <c r="A495" s="27"/>
      <c r="B495" s="4"/>
      <c r="C495" s="159"/>
      <c r="L495" s="5"/>
    </row>
    <row r="496" spans="1:12" ht="12.75" customHeight="1">
      <c r="A496" s="27"/>
      <c r="B496" s="4"/>
      <c r="C496" s="159"/>
      <c r="L496" s="5"/>
    </row>
    <row r="497" spans="1:12" ht="12.75" customHeight="1">
      <c r="A497" s="27"/>
      <c r="B497" s="4"/>
      <c r="C497" s="159"/>
      <c r="L497" s="5"/>
    </row>
    <row r="498" spans="1:12" ht="12.75" customHeight="1">
      <c r="A498" s="27"/>
      <c r="B498" s="4"/>
      <c r="C498" s="159"/>
      <c r="L498" s="5"/>
    </row>
    <row r="499" spans="1:12" ht="12.75" customHeight="1">
      <c r="A499" s="27"/>
      <c r="B499" s="4"/>
      <c r="C499" s="159"/>
      <c r="L499" s="5"/>
    </row>
    <row r="500" spans="1:12" ht="12.75" customHeight="1">
      <c r="A500" s="27"/>
      <c r="B500" s="4"/>
      <c r="C500" s="159"/>
      <c r="L500" s="5"/>
    </row>
    <row r="501" spans="1:12" ht="12.75" customHeight="1">
      <c r="A501" s="27"/>
      <c r="B501" s="4"/>
      <c r="C501" s="159"/>
      <c r="L501" s="5"/>
    </row>
    <row r="502" spans="1:12" ht="12.75" customHeight="1">
      <c r="A502" s="27"/>
      <c r="B502" s="4"/>
      <c r="C502" s="159"/>
      <c r="L502" s="5"/>
    </row>
    <row r="503" spans="1:12" ht="12.75" customHeight="1">
      <c r="A503" s="27"/>
      <c r="B503" s="4"/>
      <c r="C503" s="159"/>
      <c r="L503" s="5"/>
    </row>
    <row r="504" spans="1:12" ht="12.75" customHeight="1">
      <c r="A504" s="27"/>
      <c r="B504" s="4"/>
      <c r="C504" s="159"/>
      <c r="L504" s="5"/>
    </row>
    <row r="505" spans="1:12" ht="12.75" customHeight="1">
      <c r="A505" s="27"/>
      <c r="B505" s="4"/>
      <c r="C505" s="159"/>
      <c r="L505" s="5"/>
    </row>
    <row r="506" spans="1:12" ht="12.75" customHeight="1">
      <c r="A506" s="27"/>
      <c r="B506" s="4"/>
      <c r="C506" s="159"/>
      <c r="L506" s="5"/>
    </row>
    <row r="507" spans="1:12" ht="12.75" customHeight="1">
      <c r="A507" s="27"/>
      <c r="B507" s="4"/>
      <c r="C507" s="159"/>
      <c r="L507" s="5"/>
    </row>
    <row r="508" spans="1:12" ht="12.75" customHeight="1">
      <c r="A508" s="27"/>
      <c r="B508" s="4"/>
      <c r="C508" s="159"/>
      <c r="L508" s="5"/>
    </row>
    <row r="509" spans="1:12" ht="12.75" customHeight="1">
      <c r="A509" s="27"/>
      <c r="B509" s="4"/>
      <c r="C509" s="159"/>
      <c r="L509" s="5"/>
    </row>
    <row r="510" spans="1:12" ht="12.75" customHeight="1">
      <c r="A510" s="27"/>
      <c r="B510" s="4"/>
      <c r="C510" s="159"/>
      <c r="L510" s="5"/>
    </row>
    <row r="511" spans="1:12" ht="12.75" customHeight="1">
      <c r="A511" s="27"/>
      <c r="B511" s="4"/>
      <c r="C511" s="159"/>
      <c r="L511" s="5"/>
    </row>
    <row r="512" spans="1:12" ht="12.75" customHeight="1">
      <c r="A512" s="27"/>
      <c r="B512" s="4"/>
      <c r="C512" s="159"/>
      <c r="L512" s="5"/>
    </row>
    <row r="513" spans="1:12" ht="12.75" customHeight="1">
      <c r="A513" s="27"/>
      <c r="B513" s="4"/>
      <c r="C513" s="159"/>
      <c r="L513" s="5"/>
    </row>
    <row r="514" spans="1:12" ht="12.75" customHeight="1">
      <c r="A514" s="27"/>
      <c r="B514" s="4"/>
      <c r="C514" s="159"/>
      <c r="L514" s="5"/>
    </row>
    <row r="515" spans="1:12" ht="12.75" customHeight="1">
      <c r="A515" s="27"/>
      <c r="B515" s="4"/>
      <c r="C515" s="159"/>
      <c r="L515" s="5"/>
    </row>
    <row r="516" spans="1:12" ht="12.75" customHeight="1">
      <c r="A516" s="27"/>
      <c r="B516" s="4"/>
      <c r="C516" s="159"/>
      <c r="L516" s="5"/>
    </row>
    <row r="517" spans="1:12" ht="12.75" customHeight="1">
      <c r="A517" s="27"/>
      <c r="B517" s="4"/>
      <c r="C517" s="159"/>
      <c r="L517" s="5"/>
    </row>
    <row r="518" spans="1:12" ht="12.75" customHeight="1">
      <c r="A518" s="27"/>
      <c r="B518" s="4"/>
      <c r="C518" s="159"/>
      <c r="L518" s="5"/>
    </row>
    <row r="519" spans="1:12" ht="12.75" customHeight="1">
      <c r="A519" s="27"/>
      <c r="B519" s="4"/>
      <c r="C519" s="159"/>
      <c r="L519" s="5"/>
    </row>
    <row r="520" spans="1:12" ht="12.75" customHeight="1">
      <c r="A520" s="27"/>
      <c r="B520" s="4"/>
      <c r="C520" s="159"/>
      <c r="L520" s="5"/>
    </row>
    <row r="521" spans="1:12" ht="12.75" customHeight="1">
      <c r="A521" s="27"/>
      <c r="B521" s="4"/>
      <c r="C521" s="159"/>
      <c r="L521" s="5"/>
    </row>
    <row r="522" spans="1:12" ht="12.75" customHeight="1">
      <c r="A522" s="27"/>
      <c r="B522" s="4"/>
      <c r="C522" s="159"/>
      <c r="L522" s="5"/>
    </row>
    <row r="523" spans="1:12" ht="12.75" customHeight="1">
      <c r="A523" s="27"/>
      <c r="B523" s="4"/>
      <c r="C523" s="159"/>
      <c r="L523" s="5"/>
    </row>
    <row r="524" spans="1:12" ht="12.75" customHeight="1">
      <c r="A524" s="27"/>
      <c r="B524" s="4"/>
      <c r="C524" s="159"/>
      <c r="L524" s="5"/>
    </row>
    <row r="525" spans="1:12" ht="12.75" customHeight="1">
      <c r="A525" s="27"/>
      <c r="B525" s="4"/>
      <c r="C525" s="159"/>
      <c r="L525" s="5"/>
    </row>
    <row r="526" spans="1:12" ht="12.75" customHeight="1">
      <c r="A526" s="27"/>
      <c r="B526" s="4"/>
      <c r="C526" s="159"/>
      <c r="L526" s="5"/>
    </row>
    <row r="527" spans="1:12" ht="12.75" customHeight="1">
      <c r="A527" s="27"/>
      <c r="B527" s="4"/>
      <c r="C527" s="159"/>
      <c r="L527" s="5"/>
    </row>
    <row r="528" spans="1:12" ht="12.75" customHeight="1">
      <c r="A528" s="27"/>
      <c r="B528" s="4"/>
      <c r="C528" s="159"/>
      <c r="L528" s="5"/>
    </row>
    <row r="529" spans="1:12" ht="12.75" customHeight="1">
      <c r="A529" s="27"/>
      <c r="B529" s="4"/>
      <c r="C529" s="159"/>
      <c r="L529" s="5"/>
    </row>
    <row r="530" spans="1:12" ht="12.75" customHeight="1">
      <c r="A530" s="27"/>
      <c r="B530" s="4"/>
      <c r="C530" s="159"/>
      <c r="L530" s="5"/>
    </row>
    <row r="531" spans="1:12" ht="12.75" customHeight="1">
      <c r="A531" s="27"/>
      <c r="B531" s="4"/>
      <c r="C531" s="159"/>
      <c r="L531" s="5"/>
    </row>
    <row r="532" spans="1:12" ht="12.75" customHeight="1">
      <c r="A532" s="27"/>
      <c r="B532" s="4"/>
      <c r="C532" s="159"/>
      <c r="L532" s="5"/>
    </row>
    <row r="533" spans="1:12" ht="12.75" customHeight="1">
      <c r="A533" s="27"/>
      <c r="B533" s="4"/>
      <c r="C533" s="159"/>
      <c r="L533" s="5"/>
    </row>
    <row r="534" spans="1:12" ht="12.75" customHeight="1">
      <c r="A534" s="27"/>
      <c r="B534" s="4"/>
      <c r="C534" s="159"/>
      <c r="L534" s="5"/>
    </row>
    <row r="535" spans="1:12" ht="12.75" customHeight="1">
      <c r="A535" s="27"/>
      <c r="B535" s="4"/>
      <c r="C535" s="159"/>
      <c r="L535" s="5"/>
    </row>
    <row r="536" spans="1:12" ht="12.75" customHeight="1">
      <c r="A536" s="27"/>
      <c r="B536" s="4"/>
      <c r="C536" s="159"/>
      <c r="L536" s="5"/>
    </row>
    <row r="537" spans="1:12" ht="12.75" customHeight="1">
      <c r="A537" s="27"/>
      <c r="B537" s="4"/>
      <c r="C537" s="159"/>
      <c r="L537" s="5"/>
    </row>
    <row r="538" spans="1:12" ht="12.75" customHeight="1">
      <c r="A538" s="27"/>
      <c r="B538" s="4"/>
      <c r="C538" s="159"/>
      <c r="L538" s="5"/>
    </row>
    <row r="539" spans="1:12" ht="12.75" customHeight="1">
      <c r="A539" s="27"/>
      <c r="B539" s="4"/>
      <c r="C539" s="159"/>
      <c r="L539" s="5"/>
    </row>
    <row r="540" spans="1:12" ht="12.75" customHeight="1">
      <c r="A540" s="27"/>
      <c r="B540" s="4"/>
      <c r="C540" s="159"/>
      <c r="L540" s="5"/>
    </row>
    <row r="541" spans="1:12" ht="12.75" customHeight="1">
      <c r="A541" s="27"/>
      <c r="B541" s="4"/>
      <c r="C541" s="159"/>
      <c r="L541" s="5"/>
    </row>
    <row r="542" spans="1:12" ht="12.75" customHeight="1">
      <c r="A542" s="27"/>
      <c r="B542" s="4"/>
      <c r="C542" s="159"/>
      <c r="L542" s="5"/>
    </row>
    <row r="543" spans="1:12" ht="12.75" customHeight="1">
      <c r="A543" s="27"/>
      <c r="B543" s="4"/>
      <c r="C543" s="159"/>
      <c r="L543" s="5"/>
    </row>
    <row r="544" spans="1:12" ht="12.75" customHeight="1">
      <c r="A544" s="27"/>
      <c r="B544" s="4"/>
      <c r="C544" s="159"/>
      <c r="L544" s="5"/>
    </row>
    <row r="545" spans="1:12" ht="12.75" customHeight="1">
      <c r="A545" s="27"/>
      <c r="B545" s="4"/>
      <c r="C545" s="159"/>
      <c r="L545" s="5"/>
    </row>
    <row r="546" spans="1:12" ht="12.75" customHeight="1">
      <c r="A546" s="27"/>
      <c r="B546" s="4"/>
      <c r="C546" s="159"/>
      <c r="L546" s="5"/>
    </row>
    <row r="547" spans="1:12" ht="12.75" customHeight="1">
      <c r="A547" s="27"/>
      <c r="B547" s="4"/>
      <c r="C547" s="159"/>
      <c r="L547" s="5"/>
    </row>
    <row r="548" spans="1:12" ht="12.75" customHeight="1">
      <c r="A548" s="27"/>
      <c r="B548" s="4"/>
      <c r="C548" s="159"/>
      <c r="L548" s="5"/>
    </row>
    <row r="549" spans="1:12" ht="12.75" customHeight="1">
      <c r="A549" s="27"/>
      <c r="B549" s="4"/>
      <c r="C549" s="159"/>
      <c r="L549" s="5"/>
    </row>
    <row r="550" spans="1:12" ht="12.75" customHeight="1">
      <c r="A550" s="27"/>
      <c r="B550" s="4"/>
      <c r="C550" s="159"/>
      <c r="L550" s="5"/>
    </row>
    <row r="551" spans="1:12" ht="12.75" customHeight="1">
      <c r="A551" s="27"/>
      <c r="B551" s="4"/>
      <c r="C551" s="159"/>
      <c r="L551" s="5"/>
    </row>
    <row r="552" spans="1:12" ht="12.75" customHeight="1">
      <c r="A552" s="27"/>
      <c r="B552" s="4"/>
      <c r="C552" s="159"/>
      <c r="L552" s="5"/>
    </row>
    <row r="553" spans="1:12" ht="12.75" customHeight="1">
      <c r="A553" s="27"/>
      <c r="B553" s="4"/>
      <c r="C553" s="159"/>
      <c r="L553" s="5"/>
    </row>
    <row r="554" spans="1:12" ht="12.75" customHeight="1">
      <c r="A554" s="27"/>
      <c r="B554" s="4"/>
      <c r="C554" s="159"/>
      <c r="L554" s="5"/>
    </row>
    <row r="555" spans="1:12" ht="12.75" customHeight="1">
      <c r="A555" s="27"/>
      <c r="B555" s="4"/>
      <c r="C555" s="159"/>
      <c r="L555" s="5"/>
    </row>
    <row r="556" spans="1:12" ht="12.75" customHeight="1">
      <c r="A556" s="27"/>
      <c r="B556" s="4"/>
      <c r="C556" s="159"/>
      <c r="L556" s="5"/>
    </row>
    <row r="557" spans="1:12" ht="12.75" customHeight="1">
      <c r="A557" s="27"/>
      <c r="B557" s="4"/>
      <c r="C557" s="159"/>
      <c r="L557" s="5"/>
    </row>
    <row r="558" spans="1:12" ht="12.75" customHeight="1">
      <c r="A558" s="27"/>
      <c r="B558" s="4"/>
      <c r="C558" s="159"/>
      <c r="L558" s="5"/>
    </row>
    <row r="559" spans="1:12" ht="12.75" customHeight="1">
      <c r="A559" s="27"/>
      <c r="B559" s="4"/>
      <c r="C559" s="159"/>
      <c r="L559" s="5"/>
    </row>
    <row r="560" spans="1:12" ht="12.75" customHeight="1">
      <c r="A560" s="27"/>
      <c r="B560" s="4"/>
      <c r="C560" s="159"/>
      <c r="L560" s="5"/>
    </row>
    <row r="561" spans="1:12" ht="12.75" customHeight="1">
      <c r="A561" s="27"/>
      <c r="B561" s="4"/>
      <c r="C561" s="159"/>
      <c r="L561" s="5"/>
    </row>
    <row r="562" spans="1:12" ht="12.75" customHeight="1">
      <c r="A562" s="27"/>
      <c r="B562" s="4"/>
      <c r="C562" s="159"/>
      <c r="L562" s="5"/>
    </row>
    <row r="563" spans="1:12" ht="12.75" customHeight="1">
      <c r="A563" s="27"/>
      <c r="B563" s="4"/>
      <c r="C563" s="159"/>
      <c r="L563" s="5"/>
    </row>
    <row r="564" spans="1:12" ht="12.75" customHeight="1">
      <c r="A564" s="27"/>
      <c r="B564" s="4"/>
      <c r="C564" s="159"/>
      <c r="L564" s="5"/>
    </row>
    <row r="565" spans="1:12" ht="12.75" customHeight="1">
      <c r="A565" s="27"/>
      <c r="B565" s="4"/>
      <c r="C565" s="159"/>
      <c r="L565" s="5"/>
    </row>
    <row r="566" spans="1:12" ht="12.75" customHeight="1">
      <c r="A566" s="27"/>
      <c r="B566" s="4"/>
      <c r="C566" s="159"/>
      <c r="L566" s="5"/>
    </row>
    <row r="567" spans="1:12" ht="12.75" customHeight="1">
      <c r="A567" s="27"/>
      <c r="B567" s="4"/>
      <c r="C567" s="159"/>
      <c r="L567" s="5"/>
    </row>
    <row r="568" spans="1:12" ht="12.75" customHeight="1">
      <c r="A568" s="27"/>
      <c r="B568" s="4"/>
      <c r="C568" s="159"/>
      <c r="L568" s="5"/>
    </row>
    <row r="569" spans="1:12" ht="12.75" customHeight="1">
      <c r="A569" s="27"/>
      <c r="B569" s="4"/>
      <c r="C569" s="159"/>
      <c r="L569" s="5"/>
    </row>
    <row r="570" spans="1:12" ht="12.75" customHeight="1">
      <c r="A570" s="27"/>
      <c r="B570" s="4"/>
      <c r="C570" s="159"/>
      <c r="L570" s="5"/>
    </row>
    <row r="571" spans="1:12" ht="12.75" customHeight="1">
      <c r="A571" s="27"/>
      <c r="B571" s="4"/>
      <c r="C571" s="159"/>
      <c r="L571" s="5"/>
    </row>
    <row r="572" spans="1:12" ht="12.75" customHeight="1">
      <c r="A572" s="27"/>
      <c r="B572" s="4"/>
      <c r="C572" s="159"/>
      <c r="L572" s="5"/>
    </row>
    <row r="573" spans="1:12" ht="12.75" customHeight="1">
      <c r="A573" s="27"/>
      <c r="B573" s="4"/>
      <c r="C573" s="159"/>
      <c r="L573" s="5"/>
    </row>
    <row r="574" spans="1:12" ht="12.75" customHeight="1">
      <c r="A574" s="27"/>
      <c r="B574" s="4"/>
      <c r="C574" s="159"/>
      <c r="L574" s="5"/>
    </row>
    <row r="575" spans="1:12" ht="12.75" customHeight="1">
      <c r="A575" s="27"/>
      <c r="B575" s="4"/>
      <c r="C575" s="159"/>
      <c r="L575" s="5"/>
    </row>
    <row r="576" spans="1:12" ht="12.75" customHeight="1">
      <c r="A576" s="27"/>
      <c r="B576" s="4"/>
      <c r="C576" s="159"/>
      <c r="L576" s="5"/>
    </row>
    <row r="577" spans="1:12" ht="12.75" customHeight="1">
      <c r="A577" s="27"/>
      <c r="B577" s="4"/>
      <c r="C577" s="159"/>
      <c r="L577" s="5"/>
    </row>
    <row r="578" spans="1:12" ht="12.75" customHeight="1">
      <c r="A578" s="27"/>
      <c r="B578" s="4"/>
      <c r="C578" s="159"/>
      <c r="L578" s="5"/>
    </row>
    <row r="579" spans="1:12" ht="12.75" customHeight="1">
      <c r="A579" s="27"/>
      <c r="B579" s="4"/>
      <c r="C579" s="159"/>
      <c r="L579" s="5"/>
    </row>
    <row r="580" spans="1:12" ht="12.75" customHeight="1">
      <c r="A580" s="27"/>
      <c r="B580" s="4"/>
      <c r="C580" s="159"/>
      <c r="L580" s="5"/>
    </row>
    <row r="581" spans="1:12" ht="12.75" customHeight="1">
      <c r="A581" s="27"/>
      <c r="B581" s="4"/>
      <c r="C581" s="159"/>
      <c r="L581" s="5"/>
    </row>
    <row r="582" spans="1:12" ht="12.75" customHeight="1">
      <c r="A582" s="27"/>
      <c r="B582" s="4"/>
      <c r="C582" s="159"/>
      <c r="L582" s="5"/>
    </row>
    <row r="583" spans="1:12" ht="12.75" customHeight="1">
      <c r="A583" s="27"/>
      <c r="B583" s="4"/>
      <c r="C583" s="159"/>
      <c r="L583" s="5"/>
    </row>
    <row r="584" spans="1:12" ht="12.75" customHeight="1">
      <c r="A584" s="27"/>
      <c r="B584" s="4"/>
      <c r="C584" s="159"/>
      <c r="L584" s="5"/>
    </row>
    <row r="585" spans="1:12" ht="12.75" customHeight="1">
      <c r="A585" s="27"/>
      <c r="B585" s="4"/>
      <c r="C585" s="159"/>
      <c r="L585" s="5"/>
    </row>
    <row r="586" spans="1:12" ht="12.75" customHeight="1">
      <c r="A586" s="27"/>
      <c r="B586" s="4"/>
      <c r="C586" s="159"/>
      <c r="L586" s="5"/>
    </row>
    <row r="587" spans="1:12" ht="12.75" customHeight="1">
      <c r="A587" s="27"/>
      <c r="B587" s="4"/>
      <c r="C587" s="159"/>
      <c r="L587" s="5"/>
    </row>
    <row r="588" spans="1:12" ht="12.75" customHeight="1">
      <c r="A588" s="27"/>
      <c r="B588" s="4"/>
      <c r="C588" s="159"/>
      <c r="L588" s="5"/>
    </row>
    <row r="589" spans="1:12" ht="12.75" customHeight="1">
      <c r="A589" s="27"/>
      <c r="B589" s="4"/>
      <c r="C589" s="159"/>
      <c r="L589" s="5"/>
    </row>
    <row r="590" spans="1:12" ht="12.75" customHeight="1">
      <c r="A590" s="27"/>
      <c r="B590" s="4"/>
      <c r="C590" s="159"/>
      <c r="L590" s="5"/>
    </row>
    <row r="591" spans="1:12" ht="12.75" customHeight="1">
      <c r="A591" s="27"/>
      <c r="B591" s="4"/>
      <c r="C591" s="159"/>
      <c r="L591" s="5"/>
    </row>
    <row r="592" spans="1:12" ht="12.75" customHeight="1">
      <c r="A592" s="27"/>
      <c r="B592" s="4"/>
      <c r="C592" s="159"/>
      <c r="L592" s="5"/>
    </row>
    <row r="593" spans="1:12" ht="12.75" customHeight="1">
      <c r="A593" s="27"/>
      <c r="B593" s="4"/>
      <c r="C593" s="159"/>
      <c r="L593" s="5"/>
    </row>
    <row r="594" spans="1:12" ht="12.75" customHeight="1">
      <c r="A594" s="27"/>
      <c r="B594" s="4"/>
      <c r="C594" s="159"/>
      <c r="L594" s="5"/>
    </row>
    <row r="595" spans="1:12" ht="12.75" customHeight="1">
      <c r="A595" s="27"/>
      <c r="B595" s="4"/>
      <c r="C595" s="159"/>
      <c r="L595" s="5"/>
    </row>
    <row r="596" spans="1:12" ht="12.75" customHeight="1">
      <c r="A596" s="27"/>
      <c r="B596" s="4"/>
      <c r="C596" s="159"/>
      <c r="L596" s="5"/>
    </row>
    <row r="597" spans="1:12" ht="12.75" customHeight="1">
      <c r="A597" s="27"/>
      <c r="B597" s="4"/>
      <c r="C597" s="159"/>
      <c r="L597" s="5"/>
    </row>
    <row r="598" spans="1:12" ht="12.75" customHeight="1">
      <c r="A598" s="27"/>
      <c r="B598" s="4"/>
      <c r="C598" s="159"/>
      <c r="L598" s="5"/>
    </row>
    <row r="599" spans="1:12" ht="12.75" customHeight="1">
      <c r="A599" s="27"/>
      <c r="B599" s="4"/>
      <c r="C599" s="159"/>
      <c r="L599" s="5"/>
    </row>
    <row r="600" spans="1:12" ht="12.75" customHeight="1">
      <c r="A600" s="27"/>
      <c r="B600" s="4"/>
      <c r="C600" s="159"/>
      <c r="L600" s="5"/>
    </row>
    <row r="601" spans="1:12" ht="12.75" customHeight="1">
      <c r="A601" s="27"/>
      <c r="B601" s="4"/>
      <c r="C601" s="159"/>
      <c r="L601" s="5"/>
    </row>
    <row r="602" spans="1:12" ht="12.75" customHeight="1">
      <c r="A602" s="27"/>
      <c r="B602" s="4"/>
      <c r="C602" s="159"/>
      <c r="L602" s="5"/>
    </row>
    <row r="603" spans="1:12" ht="12.75" customHeight="1">
      <c r="A603" s="27"/>
      <c r="B603" s="4"/>
      <c r="C603" s="159"/>
      <c r="L603" s="5"/>
    </row>
    <row r="604" spans="1:12" ht="12.75" customHeight="1">
      <c r="A604" s="27"/>
      <c r="B604" s="4"/>
      <c r="C604" s="159"/>
      <c r="L604" s="5"/>
    </row>
    <row r="605" spans="1:12" ht="12.75" customHeight="1">
      <c r="A605" s="27"/>
      <c r="B605" s="4"/>
      <c r="C605" s="159"/>
      <c r="L605" s="5"/>
    </row>
    <row r="606" spans="1:12" ht="12.75" customHeight="1">
      <c r="A606" s="27"/>
      <c r="B606" s="4"/>
      <c r="C606" s="159"/>
      <c r="L606" s="5"/>
    </row>
    <row r="607" spans="1:12" ht="12.75" customHeight="1">
      <c r="A607" s="27"/>
      <c r="B607" s="4"/>
      <c r="C607" s="159"/>
      <c r="L607" s="5"/>
    </row>
    <row r="608" spans="1:12" ht="12.75" customHeight="1">
      <c r="A608" s="27"/>
      <c r="B608" s="4"/>
      <c r="C608" s="159"/>
      <c r="L608" s="5"/>
    </row>
    <row r="609" spans="1:12" ht="12.75" customHeight="1">
      <c r="A609" s="27"/>
      <c r="B609" s="4"/>
      <c r="C609" s="159"/>
      <c r="L609" s="5"/>
    </row>
    <row r="610" spans="1:12" ht="12.75" customHeight="1">
      <c r="A610" s="27"/>
      <c r="B610" s="4"/>
      <c r="C610" s="159"/>
      <c r="L610" s="5"/>
    </row>
    <row r="611" spans="1:12" ht="12.75" customHeight="1">
      <c r="A611" s="27"/>
      <c r="B611" s="4"/>
      <c r="C611" s="159"/>
      <c r="L611" s="5"/>
    </row>
    <row r="612" spans="1:12" ht="12.75" customHeight="1">
      <c r="A612" s="27"/>
      <c r="B612" s="4"/>
      <c r="C612" s="159"/>
      <c r="L612" s="5"/>
    </row>
    <row r="613" spans="1:12" ht="12.75" customHeight="1">
      <c r="A613" s="27"/>
      <c r="B613" s="4"/>
      <c r="C613" s="159"/>
      <c r="L613" s="5"/>
    </row>
    <row r="614" spans="1:12" ht="12.75" customHeight="1">
      <c r="A614" s="27"/>
      <c r="B614" s="4"/>
      <c r="C614" s="159"/>
      <c r="L614" s="5"/>
    </row>
    <row r="615" spans="1:12" ht="12.75" customHeight="1">
      <c r="A615" s="27"/>
      <c r="B615" s="4"/>
      <c r="C615" s="159"/>
      <c r="L615" s="5"/>
    </row>
    <row r="616" spans="1:12" ht="12.75" customHeight="1">
      <c r="A616" s="27"/>
      <c r="B616" s="4"/>
      <c r="C616" s="159"/>
      <c r="L616" s="5"/>
    </row>
    <row r="617" spans="1:12" ht="12.75" customHeight="1">
      <c r="A617" s="27"/>
      <c r="B617" s="4"/>
      <c r="C617" s="159"/>
      <c r="L617" s="5"/>
    </row>
    <row r="618" spans="1:12" ht="12.75" customHeight="1">
      <c r="A618" s="27"/>
      <c r="B618" s="4"/>
      <c r="C618" s="159"/>
      <c r="L618" s="5"/>
    </row>
    <row r="619" spans="1:12" ht="12.75" customHeight="1">
      <c r="A619" s="27"/>
      <c r="B619" s="4"/>
      <c r="C619" s="159"/>
      <c r="L619" s="5"/>
    </row>
    <row r="620" spans="1:12" ht="12.75" customHeight="1">
      <c r="A620" s="27"/>
      <c r="B620" s="4"/>
      <c r="C620" s="159"/>
      <c r="L620" s="5"/>
    </row>
    <row r="621" spans="1:12" ht="12.75" customHeight="1">
      <c r="A621" s="27"/>
      <c r="B621" s="4"/>
      <c r="C621" s="159"/>
      <c r="L621" s="5"/>
    </row>
    <row r="622" spans="1:12" ht="12.75" customHeight="1">
      <c r="A622" s="27"/>
      <c r="B622" s="4"/>
      <c r="C622" s="159"/>
      <c r="L622" s="5"/>
    </row>
    <row r="623" spans="1:12" ht="12.75" customHeight="1">
      <c r="A623" s="27"/>
      <c r="B623" s="4"/>
      <c r="C623" s="159"/>
      <c r="L623" s="5"/>
    </row>
    <row r="624" spans="1:12" ht="12.75" customHeight="1">
      <c r="A624" s="27"/>
      <c r="B624" s="4"/>
      <c r="C624" s="159"/>
      <c r="L624" s="5"/>
    </row>
    <row r="625" spans="1:12" ht="12.75" customHeight="1">
      <c r="A625" s="27"/>
      <c r="B625" s="4"/>
      <c r="C625" s="159"/>
      <c r="L625" s="5"/>
    </row>
    <row r="626" spans="1:12" ht="12.75" customHeight="1">
      <c r="A626" s="27"/>
      <c r="B626" s="4"/>
      <c r="C626" s="159"/>
      <c r="L626" s="5"/>
    </row>
    <row r="627" spans="1:12" ht="12.75" customHeight="1">
      <c r="A627" s="27"/>
      <c r="B627" s="4"/>
      <c r="C627" s="159"/>
      <c r="L627" s="5"/>
    </row>
    <row r="628" spans="1:12" ht="12.75" customHeight="1">
      <c r="A628" s="27"/>
      <c r="B628" s="4"/>
      <c r="C628" s="159"/>
      <c r="L628" s="5"/>
    </row>
    <row r="629" spans="1:12" ht="12.75" customHeight="1">
      <c r="A629" s="27"/>
      <c r="B629" s="4"/>
      <c r="C629" s="159"/>
      <c r="L629" s="5"/>
    </row>
    <row r="630" spans="1:12" ht="12.75" customHeight="1">
      <c r="A630" s="27"/>
      <c r="B630" s="4"/>
      <c r="C630" s="159"/>
      <c r="L630" s="5"/>
    </row>
    <row r="631" spans="1:12" ht="12.75" customHeight="1">
      <c r="A631" s="27"/>
      <c r="B631" s="4"/>
      <c r="C631" s="159"/>
      <c r="L631" s="5"/>
    </row>
    <row r="632" spans="1:12" ht="12.75" customHeight="1">
      <c r="A632" s="27"/>
      <c r="B632" s="4"/>
      <c r="C632" s="159"/>
      <c r="L632" s="5"/>
    </row>
    <row r="633" spans="1:12" ht="12.75" customHeight="1">
      <c r="A633" s="27"/>
      <c r="B633" s="4"/>
      <c r="C633" s="159"/>
      <c r="L633" s="5"/>
    </row>
    <row r="634" spans="1:12" ht="12.75" customHeight="1">
      <c r="A634" s="27"/>
      <c r="B634" s="4"/>
      <c r="C634" s="159"/>
      <c r="L634" s="5"/>
    </row>
    <row r="635" spans="1:12" ht="12.75" customHeight="1">
      <c r="A635" s="27"/>
      <c r="B635" s="4"/>
      <c r="C635" s="159"/>
      <c r="L635" s="5"/>
    </row>
    <row r="636" spans="1:12" ht="12.75" customHeight="1">
      <c r="A636" s="27"/>
      <c r="B636" s="4"/>
      <c r="C636" s="159"/>
      <c r="L636" s="5"/>
    </row>
    <row r="637" spans="1:12" ht="12.75" customHeight="1">
      <c r="A637" s="27"/>
      <c r="B637" s="4"/>
      <c r="C637" s="159"/>
      <c r="L637" s="5"/>
    </row>
    <row r="638" spans="1:12" ht="12.75" customHeight="1">
      <c r="A638" s="27"/>
      <c r="B638" s="4"/>
      <c r="C638" s="159"/>
      <c r="L638" s="5"/>
    </row>
    <row r="639" spans="1:12" ht="12.75" customHeight="1">
      <c r="A639" s="27"/>
      <c r="B639" s="4"/>
      <c r="C639" s="159"/>
      <c r="L639" s="5"/>
    </row>
    <row r="640" spans="1:12" ht="12.75" customHeight="1">
      <c r="A640" s="27"/>
      <c r="B640" s="4"/>
      <c r="C640" s="159"/>
      <c r="L640" s="5"/>
    </row>
    <row r="641" spans="1:12" ht="12.75" customHeight="1">
      <c r="A641" s="27"/>
      <c r="B641" s="4"/>
      <c r="C641" s="159"/>
      <c r="L641" s="5"/>
    </row>
    <row r="642" spans="1:12" ht="12.75" customHeight="1">
      <c r="A642" s="27"/>
      <c r="B642" s="4"/>
      <c r="C642" s="159"/>
      <c r="L642" s="5"/>
    </row>
    <row r="643" spans="1:12" ht="12.75" customHeight="1">
      <c r="A643" s="27"/>
      <c r="B643" s="4"/>
      <c r="C643" s="159"/>
      <c r="L643" s="5"/>
    </row>
    <row r="644" spans="1:12" ht="12.75" customHeight="1">
      <c r="A644" s="27"/>
      <c r="B644" s="4"/>
      <c r="C644" s="159"/>
      <c r="L644" s="5"/>
    </row>
    <row r="645" spans="1:12" ht="12.75" customHeight="1">
      <c r="A645" s="27"/>
      <c r="B645" s="4"/>
      <c r="C645" s="159"/>
      <c r="L645" s="5"/>
    </row>
    <row r="646" spans="1:12" ht="12.75" customHeight="1">
      <c r="A646" s="27"/>
      <c r="B646" s="4"/>
      <c r="C646" s="159"/>
      <c r="L646" s="5"/>
    </row>
    <row r="647" spans="1:12" ht="12.75" customHeight="1">
      <c r="A647" s="27"/>
      <c r="B647" s="4"/>
      <c r="C647" s="159"/>
      <c r="L647" s="5"/>
    </row>
    <row r="648" spans="1:12" ht="12.75" customHeight="1">
      <c r="A648" s="27"/>
      <c r="B648" s="4"/>
      <c r="C648" s="159"/>
      <c r="L648" s="5"/>
    </row>
    <row r="649" spans="1:12" ht="12.75" customHeight="1">
      <c r="A649" s="27"/>
      <c r="B649" s="4"/>
      <c r="C649" s="159"/>
      <c r="L649" s="5"/>
    </row>
    <row r="650" spans="1:12" ht="12.75" customHeight="1">
      <c r="A650" s="27"/>
      <c r="B650" s="4"/>
      <c r="C650" s="159"/>
      <c r="L650" s="5"/>
    </row>
    <row r="651" spans="1:12" ht="12.75" customHeight="1">
      <c r="A651" s="27"/>
      <c r="B651" s="4"/>
      <c r="C651" s="159"/>
      <c r="L651" s="5"/>
    </row>
    <row r="652" spans="1:12" ht="12.75" customHeight="1">
      <c r="A652" s="27"/>
      <c r="B652" s="4"/>
      <c r="C652" s="159"/>
      <c r="L652" s="5"/>
    </row>
    <row r="653" spans="1:12" ht="12.75" customHeight="1">
      <c r="A653" s="27"/>
      <c r="B653" s="4"/>
      <c r="C653" s="159"/>
      <c r="L653" s="5"/>
    </row>
    <row r="654" spans="1:12" ht="12.75" customHeight="1">
      <c r="A654" s="27"/>
      <c r="B654" s="4"/>
      <c r="C654" s="159"/>
      <c r="L654" s="5"/>
    </row>
    <row r="655" spans="1:12" ht="12.75" customHeight="1">
      <c r="A655" s="27"/>
      <c r="B655" s="4"/>
      <c r="C655" s="159"/>
      <c r="L655" s="5"/>
    </row>
    <row r="656" spans="1:12" ht="12.75" customHeight="1">
      <c r="A656" s="27"/>
      <c r="B656" s="4"/>
      <c r="C656" s="159"/>
      <c r="L656" s="5"/>
    </row>
    <row r="657" spans="1:12" ht="12.75" customHeight="1">
      <c r="A657" s="27"/>
      <c r="B657" s="4"/>
      <c r="C657" s="159"/>
      <c r="L657" s="5"/>
    </row>
    <row r="658" spans="1:12" ht="12.75" customHeight="1">
      <c r="A658" s="27"/>
      <c r="B658" s="4"/>
      <c r="C658" s="159"/>
      <c r="L658" s="5"/>
    </row>
    <row r="659" spans="1:12" ht="12.75" customHeight="1">
      <c r="A659" s="27"/>
      <c r="B659" s="4"/>
      <c r="C659" s="159"/>
      <c r="L659" s="5"/>
    </row>
    <row r="660" spans="1:12" ht="12.75" customHeight="1">
      <c r="A660" s="27"/>
      <c r="B660" s="4"/>
      <c r="C660" s="159"/>
      <c r="L660" s="5"/>
    </row>
    <row r="661" spans="1:12" ht="12.75" customHeight="1">
      <c r="A661" s="27"/>
      <c r="B661" s="4"/>
      <c r="C661" s="159"/>
      <c r="L661" s="5"/>
    </row>
    <row r="662" spans="1:12" ht="12.75" customHeight="1">
      <c r="A662" s="27"/>
      <c r="B662" s="4"/>
      <c r="C662" s="159"/>
      <c r="L662" s="5"/>
    </row>
    <row r="663" spans="1:12" ht="12.75" customHeight="1">
      <c r="A663" s="27"/>
      <c r="B663" s="4"/>
      <c r="C663" s="159"/>
      <c r="L663" s="5"/>
    </row>
    <row r="664" spans="1:12" ht="12.75" customHeight="1">
      <c r="A664" s="27"/>
      <c r="B664" s="4"/>
      <c r="C664" s="159"/>
      <c r="L664" s="5"/>
    </row>
    <row r="665" spans="1:12" ht="12.75" customHeight="1">
      <c r="A665" s="27"/>
      <c r="B665" s="4"/>
      <c r="C665" s="159"/>
      <c r="L665" s="5"/>
    </row>
    <row r="666" spans="1:12" ht="12.75" customHeight="1">
      <c r="A666" s="27"/>
      <c r="B666" s="4"/>
      <c r="C666" s="159"/>
      <c r="L666" s="5"/>
    </row>
    <row r="667" spans="1:12" ht="12.75" customHeight="1">
      <c r="A667" s="27"/>
      <c r="B667" s="4"/>
      <c r="C667" s="159"/>
      <c r="L667" s="5"/>
    </row>
    <row r="668" spans="1:12" ht="12.75" customHeight="1">
      <c r="A668" s="27"/>
      <c r="B668" s="4"/>
      <c r="C668" s="159"/>
      <c r="L668" s="5"/>
    </row>
    <row r="669" spans="1:12" ht="12.75" customHeight="1">
      <c r="A669" s="27"/>
      <c r="B669" s="4"/>
      <c r="C669" s="159"/>
      <c r="L669" s="5"/>
    </row>
    <row r="670" spans="1:12" ht="12.75" customHeight="1">
      <c r="A670" s="27"/>
      <c r="B670" s="4"/>
      <c r="C670" s="159"/>
      <c r="L670" s="5"/>
    </row>
    <row r="671" spans="1:12" ht="12.75" customHeight="1">
      <c r="A671" s="27"/>
      <c r="B671" s="4"/>
      <c r="C671" s="159"/>
      <c r="L671" s="5"/>
    </row>
    <row r="672" spans="1:12" ht="12.75" customHeight="1">
      <c r="A672" s="27"/>
      <c r="B672" s="4"/>
      <c r="C672" s="159"/>
      <c r="L672" s="5"/>
    </row>
    <row r="673" spans="1:12" ht="12.75" customHeight="1">
      <c r="A673" s="27"/>
      <c r="B673" s="4"/>
      <c r="C673" s="159"/>
      <c r="L673" s="5"/>
    </row>
    <row r="674" spans="1:12" ht="12.75" customHeight="1">
      <c r="A674" s="27"/>
      <c r="B674" s="4"/>
      <c r="C674" s="159"/>
      <c r="L674" s="5"/>
    </row>
    <row r="675" spans="1:12" ht="12.75" customHeight="1">
      <c r="A675" s="27"/>
      <c r="B675" s="4"/>
      <c r="C675" s="159"/>
      <c r="L675" s="5"/>
    </row>
    <row r="676" spans="1:12" ht="12.75" customHeight="1">
      <c r="A676" s="27"/>
      <c r="B676" s="4"/>
      <c r="C676" s="159"/>
      <c r="L676" s="5"/>
    </row>
    <row r="677" spans="1:12" ht="12.75" customHeight="1">
      <c r="A677" s="27"/>
      <c r="B677" s="4"/>
      <c r="C677" s="159"/>
      <c r="L677" s="5"/>
    </row>
    <row r="678" spans="1:12" ht="12.75" customHeight="1">
      <c r="A678" s="27"/>
      <c r="B678" s="4"/>
      <c r="C678" s="159"/>
      <c r="L678" s="5"/>
    </row>
    <row r="679" spans="1:12" ht="12.75" customHeight="1">
      <c r="A679" s="27"/>
      <c r="B679" s="4"/>
      <c r="C679" s="159"/>
      <c r="L679" s="5"/>
    </row>
    <row r="680" spans="1:12" ht="12.75" customHeight="1">
      <c r="A680" s="27"/>
      <c r="B680" s="4"/>
      <c r="C680" s="159"/>
      <c r="L680" s="5"/>
    </row>
    <row r="681" spans="1:12" ht="12.75" customHeight="1">
      <c r="A681" s="27"/>
      <c r="B681" s="4"/>
      <c r="C681" s="159"/>
      <c r="L681" s="5"/>
    </row>
    <row r="682" spans="1:12" ht="12.75" customHeight="1">
      <c r="A682" s="27"/>
      <c r="B682" s="4"/>
      <c r="C682" s="159"/>
      <c r="L682" s="5"/>
    </row>
    <row r="683" spans="1:12" ht="12.75" customHeight="1">
      <c r="A683" s="27"/>
      <c r="B683" s="4"/>
      <c r="C683" s="159"/>
      <c r="L683" s="5"/>
    </row>
    <row r="684" spans="1:12" ht="12.75" customHeight="1">
      <c r="A684" s="27"/>
      <c r="B684" s="4"/>
      <c r="C684" s="159"/>
      <c r="L684" s="5"/>
    </row>
    <row r="685" spans="1:12" ht="12.75" customHeight="1">
      <c r="A685" s="27"/>
      <c r="B685" s="4"/>
      <c r="C685" s="159"/>
      <c r="L685" s="5"/>
    </row>
    <row r="686" spans="1:12" ht="12.75" customHeight="1">
      <c r="A686" s="27"/>
      <c r="B686" s="4"/>
      <c r="C686" s="159"/>
      <c r="L686" s="5"/>
    </row>
    <row r="687" spans="1:12" ht="12.75" customHeight="1">
      <c r="A687" s="27"/>
      <c r="B687" s="4"/>
      <c r="C687" s="159"/>
      <c r="L687" s="5"/>
    </row>
    <row r="688" spans="1:12" ht="12.75" customHeight="1">
      <c r="A688" s="27"/>
      <c r="B688" s="4"/>
      <c r="C688" s="159"/>
      <c r="L688" s="5"/>
    </row>
    <row r="689" spans="1:12" ht="12.75" customHeight="1">
      <c r="A689" s="27"/>
      <c r="B689" s="4"/>
      <c r="C689" s="159"/>
      <c r="L689" s="5"/>
    </row>
    <row r="690" spans="1:12" ht="12.75" customHeight="1">
      <c r="A690" s="27"/>
      <c r="B690" s="4"/>
      <c r="C690" s="159"/>
      <c r="L690" s="5"/>
    </row>
    <row r="691" spans="1:12" ht="12.75" customHeight="1">
      <c r="A691" s="27"/>
      <c r="B691" s="4"/>
      <c r="C691" s="159"/>
      <c r="L691" s="5"/>
    </row>
    <row r="692" spans="1:12" ht="12.75" customHeight="1">
      <c r="A692" s="27"/>
      <c r="B692" s="4"/>
      <c r="C692" s="159"/>
      <c r="L692" s="5"/>
    </row>
    <row r="693" spans="1:12" ht="12.75" customHeight="1">
      <c r="A693" s="27"/>
      <c r="B693" s="4"/>
      <c r="C693" s="159"/>
      <c r="L693" s="5"/>
    </row>
    <row r="694" spans="1:12" ht="12.75" customHeight="1">
      <c r="A694" s="27"/>
      <c r="B694" s="4"/>
      <c r="C694" s="159"/>
      <c r="L694" s="5"/>
    </row>
    <row r="695" spans="1:12" ht="12.75" customHeight="1">
      <c r="A695" s="27"/>
      <c r="B695" s="4"/>
      <c r="C695" s="159"/>
      <c r="L695" s="5"/>
    </row>
    <row r="696" spans="1:12" ht="12.75" customHeight="1">
      <c r="A696" s="27"/>
      <c r="B696" s="4"/>
      <c r="C696" s="159"/>
      <c r="L696" s="5"/>
    </row>
    <row r="697" spans="1:12" ht="12.75" customHeight="1">
      <c r="A697" s="27"/>
      <c r="B697" s="4"/>
      <c r="C697" s="159"/>
      <c r="L697" s="5"/>
    </row>
    <row r="698" spans="1:12" ht="12.75" customHeight="1">
      <c r="A698" s="27"/>
      <c r="B698" s="4"/>
      <c r="C698" s="159"/>
      <c r="L698" s="5"/>
    </row>
    <row r="699" spans="1:12" ht="12.75" customHeight="1">
      <c r="A699" s="27"/>
      <c r="B699" s="4"/>
      <c r="C699" s="159"/>
      <c r="L699" s="5"/>
    </row>
    <row r="700" spans="1:12" ht="12.75" customHeight="1">
      <c r="A700" s="27"/>
      <c r="B700" s="4"/>
      <c r="C700" s="159"/>
      <c r="L700" s="5"/>
    </row>
    <row r="701" spans="1:12" ht="12.75" customHeight="1">
      <c r="A701" s="27"/>
      <c r="B701" s="4"/>
      <c r="C701" s="159"/>
      <c r="L701" s="5"/>
    </row>
    <row r="702" spans="1:12" ht="12.75" customHeight="1">
      <c r="A702" s="27"/>
      <c r="B702" s="4"/>
      <c r="C702" s="159"/>
      <c r="L702" s="5"/>
    </row>
    <row r="703" spans="1:12" ht="12.75" customHeight="1">
      <c r="A703" s="27"/>
      <c r="B703" s="4"/>
      <c r="C703" s="159"/>
      <c r="L703" s="5"/>
    </row>
    <row r="704" spans="1:12" ht="12.75" customHeight="1">
      <c r="A704" s="27"/>
      <c r="B704" s="4"/>
      <c r="C704" s="159"/>
      <c r="L704" s="5"/>
    </row>
    <row r="705" spans="1:12" ht="12.75" customHeight="1">
      <c r="A705" s="27"/>
      <c r="B705" s="4"/>
      <c r="C705" s="159"/>
      <c r="L705" s="5"/>
    </row>
    <row r="706" spans="1:12" ht="12.75" customHeight="1">
      <c r="A706" s="27"/>
      <c r="B706" s="4"/>
      <c r="C706" s="159"/>
      <c r="L706" s="5"/>
    </row>
    <row r="707" spans="1:12" ht="12.75" customHeight="1">
      <c r="A707" s="27"/>
      <c r="B707" s="4"/>
      <c r="C707" s="159"/>
      <c r="L707" s="5"/>
    </row>
    <row r="708" spans="1:12" ht="12.75" customHeight="1">
      <c r="A708" s="27"/>
      <c r="B708" s="4"/>
      <c r="C708" s="159"/>
      <c r="L708" s="5"/>
    </row>
    <row r="709" spans="1:12" ht="12.75" customHeight="1">
      <c r="A709" s="27"/>
      <c r="B709" s="4"/>
      <c r="C709" s="159"/>
      <c r="L709" s="5"/>
    </row>
    <row r="710" spans="1:12" ht="12.75" customHeight="1">
      <c r="A710" s="27"/>
      <c r="B710" s="4"/>
      <c r="C710" s="159"/>
      <c r="L710" s="5"/>
    </row>
    <row r="711" spans="1:12" ht="12.75" customHeight="1">
      <c r="A711" s="27"/>
      <c r="B711" s="4"/>
      <c r="C711" s="159"/>
      <c r="L711" s="5"/>
    </row>
    <row r="712" spans="1:12" ht="12.75" customHeight="1">
      <c r="A712" s="27"/>
      <c r="B712" s="4"/>
      <c r="C712" s="159"/>
      <c r="L712" s="5"/>
    </row>
    <row r="713" spans="1:12" ht="12.75" customHeight="1">
      <c r="A713" s="27"/>
      <c r="B713" s="4"/>
      <c r="C713" s="159"/>
      <c r="L713" s="5"/>
    </row>
    <row r="714" spans="1:12" ht="12.75" customHeight="1">
      <c r="A714" s="27"/>
      <c r="B714" s="4"/>
      <c r="C714" s="159"/>
      <c r="L714" s="5"/>
    </row>
    <row r="715" spans="1:12" ht="12.75" customHeight="1">
      <c r="A715" s="27"/>
      <c r="B715" s="4"/>
      <c r="C715" s="159"/>
      <c r="L715" s="5"/>
    </row>
    <row r="716" spans="1:12" ht="12.75" customHeight="1">
      <c r="A716" s="27"/>
      <c r="B716" s="4"/>
      <c r="C716" s="159"/>
      <c r="L716" s="5"/>
    </row>
    <row r="717" spans="1:12" ht="12.75" customHeight="1">
      <c r="A717" s="27"/>
      <c r="B717" s="4"/>
      <c r="C717" s="159"/>
      <c r="L717" s="5"/>
    </row>
    <row r="718" spans="1:12" ht="12.75" customHeight="1">
      <c r="A718" s="27"/>
      <c r="B718" s="4"/>
      <c r="C718" s="159"/>
      <c r="L718" s="5"/>
    </row>
    <row r="719" spans="1:12" ht="12.75" customHeight="1">
      <c r="A719" s="27"/>
      <c r="B719" s="4"/>
      <c r="C719" s="159"/>
      <c r="L719" s="5"/>
    </row>
    <row r="720" spans="1:12" ht="12.75" customHeight="1">
      <c r="A720" s="27"/>
      <c r="B720" s="4"/>
      <c r="C720" s="159"/>
      <c r="L720" s="5"/>
    </row>
    <row r="721" spans="1:12" ht="12.75" customHeight="1">
      <c r="A721" s="27"/>
      <c r="B721" s="4"/>
      <c r="C721" s="159"/>
      <c r="L721" s="5"/>
    </row>
    <row r="722" spans="1:12" ht="12.75" customHeight="1">
      <c r="A722" s="27"/>
      <c r="B722" s="4"/>
      <c r="C722" s="159"/>
      <c r="L722" s="5"/>
    </row>
    <row r="723" spans="1:12" ht="12.75" customHeight="1">
      <c r="A723" s="27"/>
      <c r="B723" s="4"/>
      <c r="C723" s="159"/>
      <c r="L723" s="5"/>
    </row>
    <row r="724" spans="1:12" ht="12.75" customHeight="1">
      <c r="A724" s="27"/>
      <c r="B724" s="4"/>
      <c r="C724" s="159"/>
      <c r="L724" s="5"/>
    </row>
    <row r="725" spans="1:12" ht="12.75" customHeight="1">
      <c r="A725" s="27"/>
      <c r="B725" s="4"/>
      <c r="C725" s="159"/>
      <c r="L725" s="5"/>
    </row>
    <row r="726" spans="1:12" ht="12.75" customHeight="1">
      <c r="A726" s="27"/>
      <c r="B726" s="4"/>
      <c r="C726" s="159"/>
      <c r="L726" s="5"/>
    </row>
    <row r="727" spans="1:12" ht="12.75" customHeight="1">
      <c r="A727" s="27"/>
      <c r="B727" s="4"/>
      <c r="C727" s="159"/>
      <c r="L727" s="5"/>
    </row>
    <row r="728" spans="1:12" ht="12.75" customHeight="1">
      <c r="A728" s="27"/>
      <c r="B728" s="4"/>
      <c r="C728" s="159"/>
      <c r="L728" s="5"/>
    </row>
    <row r="729" spans="1:12" ht="12.75" customHeight="1">
      <c r="A729" s="27"/>
      <c r="B729" s="4"/>
      <c r="C729" s="159"/>
      <c r="L729" s="5"/>
    </row>
    <row r="730" spans="1:12" ht="12.75" customHeight="1">
      <c r="A730" s="27"/>
      <c r="B730" s="4"/>
      <c r="C730" s="159"/>
      <c r="L730" s="5"/>
    </row>
    <row r="731" spans="1:12" ht="12.75" customHeight="1">
      <c r="A731" s="27"/>
      <c r="B731" s="4"/>
      <c r="C731" s="159"/>
      <c r="L731" s="5"/>
    </row>
    <row r="732" spans="1:12" ht="12.75" customHeight="1">
      <c r="A732" s="27"/>
      <c r="B732" s="4"/>
      <c r="C732" s="159"/>
      <c r="L732" s="5"/>
    </row>
    <row r="733" spans="1:12" ht="12.75" customHeight="1">
      <c r="A733" s="27"/>
      <c r="B733" s="4"/>
      <c r="C733" s="159"/>
      <c r="L733" s="5"/>
    </row>
    <row r="734" spans="1:12" ht="12.75" customHeight="1">
      <c r="A734" s="27"/>
      <c r="B734" s="4"/>
      <c r="C734" s="159"/>
      <c r="L734" s="5"/>
    </row>
    <row r="735" spans="1:12" ht="12.75" customHeight="1">
      <c r="A735" s="27"/>
      <c r="B735" s="4"/>
      <c r="C735" s="159"/>
      <c r="L735" s="5"/>
    </row>
    <row r="736" spans="1:12" ht="12.75" customHeight="1">
      <c r="A736" s="27"/>
      <c r="B736" s="4"/>
      <c r="C736" s="159"/>
      <c r="L736" s="5"/>
    </row>
    <row r="737" spans="1:12" ht="12.75" customHeight="1">
      <c r="A737" s="27"/>
      <c r="B737" s="4"/>
      <c r="C737" s="159"/>
      <c r="L737" s="5"/>
    </row>
    <row r="738" spans="1:12" ht="12.75" customHeight="1">
      <c r="A738" s="27"/>
      <c r="B738" s="4"/>
      <c r="C738" s="159"/>
      <c r="L738" s="5"/>
    </row>
    <row r="739" spans="1:12" ht="12.75" customHeight="1">
      <c r="A739" s="27"/>
      <c r="B739" s="4"/>
      <c r="C739" s="159"/>
      <c r="L739" s="5"/>
    </row>
    <row r="740" spans="1:12" ht="12.75" customHeight="1">
      <c r="A740" s="27"/>
      <c r="B740" s="4"/>
      <c r="C740" s="159"/>
      <c r="L740" s="5"/>
    </row>
    <row r="741" spans="1:12" ht="12.75" customHeight="1">
      <c r="A741" s="27"/>
      <c r="B741" s="4"/>
      <c r="C741" s="159"/>
      <c r="L741" s="5"/>
    </row>
    <row r="742" spans="1:12" ht="12.75" customHeight="1">
      <c r="A742" s="27"/>
      <c r="B742" s="4"/>
      <c r="C742" s="159"/>
      <c r="L742" s="5"/>
    </row>
    <row r="743" spans="1:12" ht="12.75" customHeight="1">
      <c r="A743" s="27"/>
      <c r="B743" s="4"/>
      <c r="C743" s="159"/>
      <c r="L743" s="5"/>
    </row>
    <row r="744" spans="1:12" ht="12.75" customHeight="1">
      <c r="A744" s="27"/>
      <c r="B744" s="4"/>
      <c r="C744" s="159"/>
      <c r="L744" s="5"/>
    </row>
    <row r="745" spans="1:12" ht="12.75" customHeight="1">
      <c r="A745" s="27"/>
      <c r="B745" s="4"/>
      <c r="C745" s="159"/>
      <c r="L745" s="5"/>
    </row>
    <row r="746" spans="1:12" ht="12.75" customHeight="1">
      <c r="A746" s="27"/>
      <c r="B746" s="4"/>
      <c r="C746" s="159"/>
      <c r="L746" s="5"/>
    </row>
    <row r="747" spans="1:12" ht="12.75" customHeight="1">
      <c r="A747" s="27"/>
      <c r="B747" s="4"/>
      <c r="C747" s="159"/>
      <c r="L747" s="5"/>
    </row>
    <row r="748" spans="1:12" ht="12.75" customHeight="1">
      <c r="A748" s="27"/>
      <c r="B748" s="4"/>
      <c r="C748" s="159"/>
      <c r="L748" s="5"/>
    </row>
    <row r="749" spans="1:12" ht="12.75" customHeight="1">
      <c r="A749" s="27"/>
      <c r="B749" s="4"/>
      <c r="C749" s="159"/>
      <c r="L749" s="5"/>
    </row>
    <row r="750" spans="1:12" ht="12.75" customHeight="1">
      <c r="A750" s="27"/>
      <c r="B750" s="4"/>
      <c r="C750" s="159"/>
      <c r="L750" s="5"/>
    </row>
    <row r="751" spans="1:12" ht="12.75" customHeight="1">
      <c r="A751" s="27"/>
      <c r="B751" s="4"/>
      <c r="C751" s="159"/>
      <c r="L751" s="5"/>
    </row>
    <row r="752" spans="1:12" ht="12.75" customHeight="1">
      <c r="A752" s="27"/>
      <c r="B752" s="4"/>
      <c r="C752" s="159"/>
      <c r="L752" s="5"/>
    </row>
    <row r="753" spans="1:12" ht="12.75" customHeight="1">
      <c r="A753" s="27"/>
      <c r="B753" s="4"/>
      <c r="C753" s="159"/>
      <c r="L753" s="5"/>
    </row>
    <row r="754" spans="1:12" ht="12.75" customHeight="1">
      <c r="A754" s="27"/>
      <c r="B754" s="4"/>
      <c r="C754" s="159"/>
      <c r="L754" s="5"/>
    </row>
    <row r="755" spans="1:12" ht="12.75" customHeight="1">
      <c r="A755" s="27"/>
      <c r="B755" s="4"/>
      <c r="C755" s="159"/>
      <c r="L755" s="5"/>
    </row>
    <row r="756" spans="1:12" ht="12.75" customHeight="1">
      <c r="A756" s="27"/>
      <c r="B756" s="4"/>
      <c r="C756" s="159"/>
      <c r="L756" s="5"/>
    </row>
    <row r="757" spans="1:12" ht="12.75" customHeight="1">
      <c r="A757" s="27"/>
      <c r="B757" s="4"/>
      <c r="C757" s="159"/>
      <c r="L757" s="5"/>
    </row>
    <row r="758" spans="1:12" ht="12.75" customHeight="1">
      <c r="A758" s="27"/>
      <c r="B758" s="4"/>
      <c r="C758" s="159"/>
      <c r="L758" s="5"/>
    </row>
    <row r="759" spans="1:12" ht="12.75" customHeight="1">
      <c r="A759" s="27"/>
      <c r="B759" s="4"/>
      <c r="C759" s="159"/>
      <c r="L759" s="5"/>
    </row>
    <row r="760" spans="1:12" ht="12.75" customHeight="1">
      <c r="A760" s="27"/>
      <c r="B760" s="4"/>
      <c r="C760" s="159"/>
      <c r="L760" s="5"/>
    </row>
    <row r="761" spans="1:12" ht="12.75" customHeight="1">
      <c r="A761" s="27"/>
      <c r="B761" s="4"/>
      <c r="C761" s="159"/>
      <c r="L761" s="5"/>
    </row>
    <row r="762" spans="1:12" ht="12.75" customHeight="1">
      <c r="A762" s="27"/>
      <c r="B762" s="4"/>
      <c r="C762" s="159"/>
      <c r="L762" s="5"/>
    </row>
    <row r="763" spans="1:12" ht="12.75" customHeight="1">
      <c r="A763" s="27"/>
      <c r="B763" s="4"/>
      <c r="C763" s="159"/>
      <c r="L763" s="5"/>
    </row>
    <row r="764" spans="1:12" ht="12.75" customHeight="1">
      <c r="A764" s="27"/>
      <c r="B764" s="4"/>
      <c r="C764" s="159"/>
      <c r="L764" s="5"/>
    </row>
    <row r="765" spans="1:12" ht="12.75" customHeight="1">
      <c r="A765" s="27"/>
      <c r="B765" s="4"/>
      <c r="C765" s="159"/>
      <c r="L765" s="5"/>
    </row>
    <row r="766" spans="1:12" ht="12.75" customHeight="1">
      <c r="A766" s="27"/>
      <c r="B766" s="4"/>
      <c r="C766" s="159"/>
      <c r="L766" s="5"/>
    </row>
    <row r="767" spans="1:12" ht="12.75" customHeight="1">
      <c r="A767" s="27"/>
      <c r="B767" s="4"/>
      <c r="C767" s="159"/>
      <c r="L767" s="5"/>
    </row>
    <row r="768" spans="1:12" ht="12.75" customHeight="1">
      <c r="A768" s="27"/>
      <c r="B768" s="4"/>
      <c r="C768" s="159"/>
      <c r="L768" s="5"/>
    </row>
    <row r="769" spans="1:12" ht="12.75" customHeight="1">
      <c r="A769" s="27"/>
      <c r="B769" s="4"/>
      <c r="C769" s="159"/>
      <c r="L769" s="5"/>
    </row>
    <row r="770" spans="1:12" ht="12.75" customHeight="1">
      <c r="A770" s="27"/>
      <c r="B770" s="4"/>
      <c r="C770" s="159"/>
      <c r="L770" s="5"/>
    </row>
    <row r="771" spans="1:12" ht="12.75" customHeight="1">
      <c r="A771" s="27"/>
      <c r="B771" s="4"/>
      <c r="C771" s="159"/>
      <c r="L771" s="5"/>
    </row>
    <row r="772" spans="1:12" ht="12.75" customHeight="1">
      <c r="A772" s="27"/>
      <c r="B772" s="4"/>
      <c r="C772" s="159"/>
      <c r="L772" s="5"/>
    </row>
    <row r="773" spans="1:12" ht="12.75" customHeight="1">
      <c r="A773" s="27"/>
      <c r="B773" s="4"/>
      <c r="C773" s="159"/>
      <c r="L773" s="5"/>
    </row>
    <row r="774" spans="1:12" ht="12.75" customHeight="1">
      <c r="A774" s="27"/>
      <c r="B774" s="4"/>
      <c r="C774" s="159"/>
      <c r="L774" s="5"/>
    </row>
    <row r="775" spans="1:12" ht="12.75" customHeight="1">
      <c r="A775" s="27"/>
      <c r="B775" s="4"/>
      <c r="C775" s="159"/>
      <c r="L775" s="5"/>
    </row>
    <row r="776" spans="1:12" ht="12.75" customHeight="1">
      <c r="A776" s="27"/>
      <c r="B776" s="4"/>
      <c r="C776" s="159"/>
      <c r="L776" s="5"/>
    </row>
    <row r="777" spans="1:12" ht="12.75" customHeight="1">
      <c r="A777" s="27"/>
      <c r="B777" s="4"/>
      <c r="C777" s="159"/>
      <c r="L777" s="5"/>
    </row>
    <row r="778" spans="1:12" ht="12.75" customHeight="1">
      <c r="A778" s="27"/>
      <c r="B778" s="4"/>
      <c r="C778" s="159"/>
      <c r="L778" s="5"/>
    </row>
    <row r="779" spans="1:12" ht="12.75" customHeight="1">
      <c r="A779" s="27"/>
      <c r="B779" s="4"/>
      <c r="C779" s="159"/>
      <c r="L779" s="5"/>
    </row>
    <row r="780" spans="1:12" ht="12.75" customHeight="1">
      <c r="A780" s="27"/>
      <c r="B780" s="4"/>
      <c r="C780" s="159"/>
      <c r="L780" s="5"/>
    </row>
    <row r="781" spans="1:12" ht="12.75" customHeight="1">
      <c r="A781" s="27"/>
      <c r="B781" s="4"/>
      <c r="C781" s="159"/>
      <c r="L781" s="5"/>
    </row>
    <row r="782" spans="1:12" ht="12.75" customHeight="1">
      <c r="A782" s="27"/>
      <c r="B782" s="4"/>
      <c r="C782" s="159"/>
      <c r="L782" s="5"/>
    </row>
    <row r="783" spans="1:12" ht="12.75" customHeight="1">
      <c r="A783" s="27"/>
      <c r="B783" s="4"/>
      <c r="C783" s="159"/>
      <c r="L783" s="5"/>
    </row>
    <row r="784" spans="1:12" ht="12.75" customHeight="1">
      <c r="A784" s="27"/>
      <c r="B784" s="4"/>
      <c r="C784" s="159"/>
      <c r="L784" s="5"/>
    </row>
    <row r="785" spans="1:12" ht="12.75" customHeight="1">
      <c r="A785" s="27"/>
      <c r="B785" s="4"/>
      <c r="C785" s="159"/>
      <c r="L785" s="5"/>
    </row>
    <row r="786" spans="1:12" ht="12.75" customHeight="1">
      <c r="A786" s="27"/>
      <c r="B786" s="4"/>
      <c r="C786" s="159"/>
      <c r="L786" s="5"/>
    </row>
    <row r="787" spans="1:12" ht="12.75" customHeight="1">
      <c r="A787" s="27"/>
      <c r="B787" s="4"/>
      <c r="C787" s="159"/>
      <c r="L787" s="5"/>
    </row>
    <row r="788" spans="1:12" ht="12.75" customHeight="1">
      <c r="A788" s="27"/>
      <c r="B788" s="4"/>
      <c r="C788" s="159"/>
      <c r="L788" s="5"/>
    </row>
    <row r="789" spans="1:12" ht="12.75" customHeight="1">
      <c r="A789" s="27"/>
      <c r="B789" s="4"/>
      <c r="C789" s="159"/>
      <c r="L789" s="5"/>
    </row>
    <row r="790" spans="1:12" ht="12.75" customHeight="1">
      <c r="A790" s="27"/>
      <c r="B790" s="4"/>
      <c r="C790" s="159"/>
      <c r="L790" s="5"/>
    </row>
    <row r="791" spans="1:12" ht="12.75" customHeight="1">
      <c r="A791" s="27"/>
      <c r="B791" s="4"/>
      <c r="C791" s="159"/>
      <c r="L791" s="5"/>
    </row>
    <row r="792" spans="1:12" ht="12.75" customHeight="1">
      <c r="A792" s="27"/>
      <c r="B792" s="4"/>
      <c r="C792" s="159"/>
      <c r="L792" s="5"/>
    </row>
    <row r="793" spans="1:12" ht="12.75" customHeight="1">
      <c r="A793" s="27"/>
      <c r="B793" s="4"/>
      <c r="C793" s="159"/>
      <c r="L793" s="5"/>
    </row>
    <row r="794" spans="1:12" ht="12.75" customHeight="1">
      <c r="A794" s="27"/>
      <c r="B794" s="4"/>
      <c r="C794" s="159"/>
      <c r="L794" s="5"/>
    </row>
    <row r="795" spans="1:12" ht="12.75" customHeight="1">
      <c r="A795" s="27"/>
      <c r="B795" s="4"/>
      <c r="C795" s="159"/>
      <c r="L795" s="5"/>
    </row>
    <row r="796" spans="1:12" ht="12.75" customHeight="1">
      <c r="A796" s="27"/>
      <c r="B796" s="4"/>
      <c r="C796" s="159"/>
      <c r="L796" s="5"/>
    </row>
    <row r="797" spans="1:12" ht="12.75" customHeight="1">
      <c r="A797" s="27"/>
      <c r="B797" s="4"/>
      <c r="C797" s="159"/>
      <c r="L797" s="5"/>
    </row>
    <row r="798" spans="1:12" ht="12.75" customHeight="1">
      <c r="A798" s="27"/>
      <c r="B798" s="4"/>
      <c r="C798" s="159"/>
      <c r="L798" s="5"/>
    </row>
    <row r="799" spans="1:12" ht="12.75" customHeight="1">
      <c r="A799" s="27"/>
      <c r="B799" s="4"/>
      <c r="C799" s="159"/>
      <c r="L799" s="5"/>
    </row>
    <row r="800" spans="1:12" ht="12.75" customHeight="1">
      <c r="A800" s="27"/>
      <c r="B800" s="4"/>
      <c r="C800" s="159"/>
      <c r="L800" s="5"/>
    </row>
    <row r="801" spans="1:12" ht="12.75" customHeight="1">
      <c r="A801" s="27"/>
      <c r="B801" s="4"/>
      <c r="C801" s="159"/>
      <c r="L801" s="5"/>
    </row>
    <row r="802" spans="1:12" ht="12.75" customHeight="1">
      <c r="A802" s="27"/>
      <c r="B802" s="4"/>
      <c r="C802" s="159"/>
      <c r="L802" s="5"/>
    </row>
    <row r="803" spans="1:12" ht="12.75" customHeight="1">
      <c r="A803" s="27"/>
      <c r="B803" s="4"/>
      <c r="C803" s="159"/>
      <c r="L803" s="5"/>
    </row>
    <row r="804" spans="1:12" ht="12.75" customHeight="1">
      <c r="A804" s="27"/>
      <c r="B804" s="4"/>
      <c r="C804" s="159"/>
      <c r="L804" s="5"/>
    </row>
    <row r="805" spans="1:12" ht="12.75" customHeight="1">
      <c r="A805" s="27"/>
      <c r="B805" s="4"/>
      <c r="C805" s="159"/>
      <c r="L805" s="5"/>
    </row>
    <row r="806" spans="1:12" ht="12.75" customHeight="1">
      <c r="A806" s="27"/>
      <c r="B806" s="4"/>
      <c r="C806" s="159"/>
      <c r="L806" s="5"/>
    </row>
    <row r="807" spans="1:12" ht="12.75" customHeight="1">
      <c r="A807" s="27"/>
      <c r="B807" s="4"/>
      <c r="C807" s="159"/>
      <c r="L807" s="5"/>
    </row>
    <row r="808" spans="1:12" ht="12.75" customHeight="1">
      <c r="A808" s="27"/>
      <c r="B808" s="4"/>
      <c r="C808" s="159"/>
      <c r="L808" s="5"/>
    </row>
    <row r="809" spans="1:12" ht="12.75" customHeight="1">
      <c r="A809" s="27"/>
      <c r="B809" s="4"/>
      <c r="C809" s="159"/>
      <c r="L809" s="5"/>
    </row>
    <row r="810" spans="1:12" ht="12.75" customHeight="1">
      <c r="A810" s="27"/>
      <c r="B810" s="4"/>
      <c r="C810" s="159"/>
      <c r="L810" s="5"/>
    </row>
    <row r="811" spans="1:12" ht="12.75" customHeight="1">
      <c r="A811" s="27"/>
      <c r="B811" s="4"/>
      <c r="C811" s="159"/>
      <c r="L811" s="5"/>
    </row>
    <row r="812" spans="1:12" ht="12.75" customHeight="1">
      <c r="A812" s="27"/>
      <c r="B812" s="4"/>
      <c r="C812" s="159"/>
      <c r="L812" s="5"/>
    </row>
    <row r="813" spans="1:12" ht="12.75" customHeight="1">
      <c r="A813" s="27"/>
      <c r="B813" s="4"/>
      <c r="C813" s="159"/>
      <c r="L813" s="5"/>
    </row>
    <row r="814" spans="1:12" ht="12.75" customHeight="1">
      <c r="A814" s="27"/>
      <c r="B814" s="4"/>
      <c r="C814" s="159"/>
      <c r="L814" s="5"/>
    </row>
    <row r="815" spans="1:12" ht="12.75" customHeight="1">
      <c r="A815" s="27"/>
      <c r="B815" s="4"/>
      <c r="C815" s="159"/>
      <c r="L815" s="5"/>
    </row>
    <row r="816" spans="1:12" ht="12.75" customHeight="1">
      <c r="A816" s="27"/>
      <c r="B816" s="4"/>
      <c r="C816" s="159"/>
      <c r="L816" s="5"/>
    </row>
    <row r="817" spans="1:12" ht="12.75" customHeight="1">
      <c r="A817" s="27"/>
      <c r="B817" s="4"/>
      <c r="C817" s="159"/>
      <c r="L817" s="5"/>
    </row>
    <row r="818" spans="1:12" ht="12.75" customHeight="1">
      <c r="A818" s="27"/>
      <c r="B818" s="4"/>
      <c r="C818" s="159"/>
      <c r="L818" s="5"/>
    </row>
    <row r="819" spans="1:12" ht="12.75" customHeight="1">
      <c r="A819" s="27"/>
      <c r="B819" s="4"/>
      <c r="C819" s="159"/>
      <c r="L819" s="5"/>
    </row>
    <row r="820" spans="1:12" ht="12.75" customHeight="1">
      <c r="A820" s="27"/>
      <c r="B820" s="4"/>
      <c r="C820" s="159"/>
      <c r="L820" s="5"/>
    </row>
    <row r="821" spans="1:12" ht="12.75" customHeight="1">
      <c r="A821" s="27"/>
      <c r="B821" s="4"/>
      <c r="C821" s="159"/>
      <c r="L821" s="5"/>
    </row>
    <row r="822" spans="1:12" ht="12.75" customHeight="1">
      <c r="A822" s="27"/>
      <c r="B822" s="4"/>
      <c r="C822" s="159"/>
      <c r="L822" s="5"/>
    </row>
    <row r="823" spans="1:12" ht="12.75" customHeight="1">
      <c r="A823" s="27"/>
      <c r="B823" s="4"/>
      <c r="C823" s="159"/>
      <c r="L823" s="5"/>
    </row>
    <row r="824" spans="1:12" ht="12.75" customHeight="1">
      <c r="A824" s="27"/>
      <c r="B824" s="4"/>
      <c r="C824" s="159"/>
      <c r="L824" s="5"/>
    </row>
    <row r="825" spans="1:12" ht="12.75" customHeight="1">
      <c r="A825" s="27"/>
      <c r="B825" s="4"/>
      <c r="C825" s="159"/>
      <c r="L825" s="5"/>
    </row>
    <row r="826" spans="1:12" ht="12.75" customHeight="1">
      <c r="A826" s="27"/>
      <c r="B826" s="4"/>
      <c r="C826" s="159"/>
      <c r="L826" s="5"/>
    </row>
    <row r="827" spans="1:12" ht="12.75" customHeight="1">
      <c r="A827" s="27"/>
      <c r="B827" s="4"/>
      <c r="C827" s="159"/>
      <c r="L827" s="5"/>
    </row>
    <row r="828" spans="1:12" ht="12.75" customHeight="1">
      <c r="A828" s="27"/>
      <c r="B828" s="4"/>
      <c r="C828" s="159"/>
      <c r="L828" s="5"/>
    </row>
    <row r="829" spans="1:12" ht="12.75" customHeight="1">
      <c r="A829" s="27"/>
      <c r="B829" s="4"/>
      <c r="C829" s="159"/>
      <c r="L829" s="5"/>
    </row>
    <row r="830" spans="1:12" ht="12.75" customHeight="1">
      <c r="A830" s="27"/>
      <c r="B830" s="4"/>
      <c r="C830" s="159"/>
      <c r="L830" s="5"/>
    </row>
    <row r="831" spans="1:12" ht="12.75" customHeight="1">
      <c r="A831" s="27"/>
      <c r="B831" s="4"/>
      <c r="C831" s="159"/>
      <c r="L831" s="5"/>
    </row>
    <row r="832" spans="1:12" ht="12.75" customHeight="1">
      <c r="A832" s="27"/>
      <c r="B832" s="4"/>
      <c r="C832" s="159"/>
      <c r="L832" s="5"/>
    </row>
    <row r="833" spans="1:12" ht="12.75" customHeight="1">
      <c r="A833" s="27"/>
      <c r="B833" s="4"/>
      <c r="C833" s="159"/>
      <c r="L833" s="5"/>
    </row>
    <row r="834" spans="1:12" ht="12.75" customHeight="1">
      <c r="A834" s="27"/>
      <c r="B834" s="4"/>
      <c r="C834" s="159"/>
      <c r="L834" s="5"/>
    </row>
    <row r="835" spans="1:12" ht="12.75" customHeight="1">
      <c r="A835" s="27"/>
      <c r="B835" s="4"/>
      <c r="C835" s="159"/>
      <c r="L835" s="5"/>
    </row>
    <row r="836" spans="1:12" ht="12.75" customHeight="1">
      <c r="A836" s="27"/>
      <c r="B836" s="4"/>
      <c r="C836" s="159"/>
      <c r="L836" s="5"/>
    </row>
    <row r="837" spans="1:12" ht="12.75" customHeight="1">
      <c r="A837" s="27"/>
      <c r="B837" s="4"/>
      <c r="C837" s="159"/>
      <c r="L837" s="5"/>
    </row>
    <row r="838" spans="1:12" ht="12.75" customHeight="1">
      <c r="A838" s="27"/>
      <c r="B838" s="4"/>
      <c r="C838" s="159"/>
      <c r="L838" s="5"/>
    </row>
    <row r="839" spans="1:12" ht="12.75" customHeight="1">
      <c r="A839" s="27"/>
      <c r="B839" s="4"/>
      <c r="C839" s="159"/>
      <c r="L839" s="5"/>
    </row>
    <row r="840" spans="1:12" ht="12.75" customHeight="1">
      <c r="A840" s="27"/>
      <c r="B840" s="4"/>
      <c r="C840" s="159"/>
      <c r="L840" s="5"/>
    </row>
    <row r="841" spans="1:12" ht="12.75" customHeight="1">
      <c r="A841" s="27"/>
      <c r="B841" s="4"/>
      <c r="C841" s="159"/>
      <c r="L841" s="5"/>
    </row>
    <row r="842" spans="1:12" ht="12.75" customHeight="1">
      <c r="A842" s="27"/>
      <c r="B842" s="4"/>
      <c r="C842" s="159"/>
      <c r="L842" s="5"/>
    </row>
    <row r="843" spans="1:12" ht="12.75" customHeight="1">
      <c r="A843" s="27"/>
      <c r="B843" s="4"/>
      <c r="C843" s="159"/>
      <c r="L843" s="5"/>
    </row>
    <row r="844" spans="1:12" ht="12.75" customHeight="1">
      <c r="A844" s="27"/>
      <c r="B844" s="4"/>
      <c r="C844" s="159"/>
      <c r="L844" s="5"/>
    </row>
    <row r="845" spans="1:12" ht="12.75" customHeight="1">
      <c r="A845" s="27"/>
      <c r="B845" s="4"/>
      <c r="C845" s="159"/>
      <c r="L845" s="5"/>
    </row>
    <row r="846" spans="1:12" ht="12.75" customHeight="1">
      <c r="A846" s="27"/>
      <c r="B846" s="4"/>
      <c r="C846" s="159"/>
      <c r="L846" s="5"/>
    </row>
    <row r="847" spans="1:12" ht="12.75" customHeight="1">
      <c r="A847" s="27"/>
      <c r="B847" s="4"/>
      <c r="C847" s="159"/>
      <c r="L847" s="5"/>
    </row>
    <row r="848" spans="1:12" ht="12.75" customHeight="1">
      <c r="A848" s="27"/>
      <c r="B848" s="4"/>
      <c r="C848" s="159"/>
      <c r="L848" s="5"/>
    </row>
    <row r="849" spans="1:12" ht="12.75" customHeight="1">
      <c r="A849" s="27"/>
      <c r="B849" s="4"/>
      <c r="C849" s="159"/>
      <c r="L849" s="5"/>
    </row>
    <row r="850" spans="1:12" ht="12.75" customHeight="1">
      <c r="A850" s="27"/>
      <c r="B850" s="4"/>
      <c r="C850" s="159"/>
      <c r="L850" s="5"/>
    </row>
    <row r="851" spans="1:12" ht="12.75" customHeight="1">
      <c r="A851" s="27"/>
      <c r="B851" s="4"/>
      <c r="C851" s="159"/>
      <c r="L851" s="5"/>
    </row>
    <row r="852" spans="1:12" ht="12.75" customHeight="1">
      <c r="A852" s="27"/>
      <c r="B852" s="4"/>
      <c r="C852" s="159"/>
      <c r="L852" s="5"/>
    </row>
    <row r="853" spans="1:12" ht="12.75" customHeight="1">
      <c r="A853" s="27"/>
      <c r="B853" s="4"/>
      <c r="C853" s="159"/>
      <c r="L853" s="5"/>
    </row>
    <row r="854" spans="1:12" ht="12.75" customHeight="1">
      <c r="A854" s="27"/>
      <c r="B854" s="4"/>
      <c r="C854" s="159"/>
      <c r="L854" s="5"/>
    </row>
    <row r="855" spans="1:12" ht="12.75" customHeight="1">
      <c r="A855" s="27"/>
      <c r="B855" s="4"/>
      <c r="C855" s="159"/>
      <c r="L855" s="5"/>
    </row>
    <row r="856" spans="1:12" ht="12.75" customHeight="1">
      <c r="A856" s="27"/>
      <c r="B856" s="4"/>
      <c r="C856" s="159"/>
      <c r="L856" s="5"/>
    </row>
    <row r="857" spans="1:12" ht="12.75" customHeight="1">
      <c r="A857" s="27"/>
      <c r="B857" s="4"/>
      <c r="C857" s="159"/>
      <c r="L857" s="5"/>
    </row>
    <row r="858" spans="1:12" ht="12.75" customHeight="1">
      <c r="A858" s="27"/>
      <c r="B858" s="4"/>
      <c r="C858" s="159"/>
      <c r="L858" s="5"/>
    </row>
    <row r="859" spans="1:12" ht="12.75" customHeight="1">
      <c r="A859" s="27"/>
      <c r="B859" s="4"/>
      <c r="C859" s="159"/>
      <c r="L859" s="5"/>
    </row>
    <row r="860" spans="1:12" ht="12.75" customHeight="1">
      <c r="A860" s="27"/>
      <c r="B860" s="4"/>
      <c r="C860" s="159"/>
      <c r="L860" s="5"/>
    </row>
    <row r="861" spans="1:12" ht="12.75" customHeight="1">
      <c r="A861" s="27"/>
      <c r="B861" s="4"/>
      <c r="C861" s="159"/>
      <c r="L861" s="5"/>
    </row>
    <row r="862" spans="1:12" ht="12.75" customHeight="1">
      <c r="A862" s="27"/>
      <c r="B862" s="4"/>
      <c r="C862" s="159"/>
      <c r="L862" s="5"/>
    </row>
    <row r="863" spans="1:12" ht="12.75" customHeight="1">
      <c r="A863" s="27"/>
      <c r="B863" s="4"/>
      <c r="C863" s="159"/>
      <c r="L863" s="5"/>
    </row>
    <row r="864" spans="1:12" ht="12.75" customHeight="1">
      <c r="A864" s="27"/>
      <c r="B864" s="4"/>
      <c r="C864" s="159"/>
      <c r="L864" s="5"/>
    </row>
    <row r="865" spans="1:12" ht="12.75" customHeight="1">
      <c r="A865" s="27"/>
      <c r="B865" s="4"/>
      <c r="C865" s="159"/>
      <c r="L865" s="5"/>
    </row>
    <row r="866" spans="1:12" ht="12.75" customHeight="1">
      <c r="A866" s="27"/>
      <c r="B866" s="4"/>
      <c r="C866" s="159"/>
      <c r="L866" s="5"/>
    </row>
    <row r="867" spans="1:12" ht="12.75" customHeight="1">
      <c r="A867" s="27"/>
      <c r="B867" s="4"/>
      <c r="C867" s="159"/>
      <c r="L867" s="5"/>
    </row>
    <row r="868" spans="1:12" ht="12.75" customHeight="1">
      <c r="A868" s="27"/>
      <c r="B868" s="4"/>
      <c r="C868" s="159"/>
      <c r="L868" s="5"/>
    </row>
    <row r="869" spans="1:12" ht="12.75" customHeight="1">
      <c r="A869" s="27"/>
      <c r="B869" s="4"/>
      <c r="C869" s="159"/>
      <c r="L869" s="5"/>
    </row>
    <row r="870" spans="1:12" ht="12.75" customHeight="1">
      <c r="A870" s="27"/>
      <c r="B870" s="4"/>
      <c r="C870" s="159"/>
      <c r="L870" s="5"/>
    </row>
    <row r="871" spans="1:12" ht="12.75" customHeight="1">
      <c r="A871" s="27"/>
      <c r="B871" s="4"/>
      <c r="C871" s="159"/>
      <c r="L871" s="5"/>
    </row>
    <row r="872" spans="1:12" ht="12.75" customHeight="1">
      <c r="A872" s="27"/>
      <c r="B872" s="4"/>
      <c r="C872" s="159"/>
      <c r="L872" s="5"/>
    </row>
    <row r="873" spans="1:12" ht="12.75" customHeight="1">
      <c r="A873" s="27"/>
      <c r="B873" s="4"/>
      <c r="C873" s="159"/>
      <c r="L873" s="5"/>
    </row>
    <row r="874" spans="1:12" ht="12.75" customHeight="1">
      <c r="A874" s="27"/>
      <c r="B874" s="4"/>
      <c r="C874" s="159"/>
      <c r="L874" s="5"/>
    </row>
    <row r="875" spans="1:12" ht="12.75" customHeight="1">
      <c r="A875" s="27"/>
      <c r="B875" s="4"/>
      <c r="C875" s="159"/>
      <c r="L875" s="5"/>
    </row>
    <row r="876" spans="1:12" ht="12.75" customHeight="1">
      <c r="A876" s="27"/>
      <c r="B876" s="4"/>
      <c r="C876" s="159"/>
      <c r="L876" s="5"/>
    </row>
    <row r="877" spans="1:12" ht="12.75" customHeight="1">
      <c r="A877" s="27"/>
      <c r="B877" s="4"/>
      <c r="C877" s="159"/>
      <c r="L877" s="5"/>
    </row>
    <row r="878" spans="1:12" ht="12.75" customHeight="1">
      <c r="A878" s="27"/>
      <c r="B878" s="4"/>
      <c r="C878" s="159"/>
      <c r="L878" s="5"/>
    </row>
    <row r="879" spans="1:12" ht="12.75" customHeight="1">
      <c r="A879" s="27"/>
      <c r="B879" s="4"/>
      <c r="C879" s="159"/>
      <c r="L879" s="5"/>
    </row>
    <row r="880" spans="1:12" ht="12.75" customHeight="1">
      <c r="A880" s="27"/>
      <c r="B880" s="4"/>
      <c r="C880" s="159"/>
      <c r="L880" s="5"/>
    </row>
    <row r="881" spans="1:12" ht="12.75" customHeight="1">
      <c r="A881" s="27"/>
      <c r="B881" s="4"/>
      <c r="C881" s="159"/>
      <c r="L881" s="5"/>
    </row>
    <row r="882" spans="1:12" ht="12.75" customHeight="1">
      <c r="A882" s="27"/>
      <c r="B882" s="4"/>
      <c r="C882" s="159"/>
      <c r="L882" s="5"/>
    </row>
    <row r="883" spans="1:12" ht="12.75" customHeight="1">
      <c r="A883" s="27"/>
      <c r="B883" s="4"/>
      <c r="C883" s="159"/>
      <c r="L883" s="5"/>
    </row>
    <row r="884" spans="1:12" ht="12.75" customHeight="1">
      <c r="A884" s="27"/>
      <c r="B884" s="4"/>
      <c r="C884" s="159"/>
      <c r="L884" s="5"/>
    </row>
    <row r="885" spans="1:12" ht="12.75" customHeight="1">
      <c r="A885" s="27"/>
      <c r="B885" s="4"/>
      <c r="C885" s="159"/>
      <c r="L885" s="5"/>
    </row>
    <row r="886" spans="1:12" ht="12.75" customHeight="1">
      <c r="A886" s="27"/>
      <c r="B886" s="4"/>
      <c r="C886" s="159"/>
      <c r="L886" s="5"/>
    </row>
    <row r="887" spans="1:12" ht="12.75" customHeight="1">
      <c r="A887" s="27"/>
      <c r="B887" s="4"/>
      <c r="C887" s="159"/>
      <c r="L887" s="5"/>
    </row>
    <row r="888" spans="1:12" ht="12.75" customHeight="1">
      <c r="A888" s="27"/>
      <c r="B888" s="4"/>
      <c r="C888" s="159"/>
      <c r="L888" s="5"/>
    </row>
    <row r="889" spans="1:12" ht="12.75" customHeight="1">
      <c r="A889" s="27"/>
      <c r="B889" s="4"/>
      <c r="C889" s="159"/>
      <c r="L889" s="5"/>
    </row>
    <row r="890" spans="1:12" ht="12.75" customHeight="1">
      <c r="A890" s="27"/>
      <c r="B890" s="4"/>
      <c r="C890" s="159"/>
      <c r="L890" s="5"/>
    </row>
    <row r="891" spans="1:12" ht="12.75" customHeight="1">
      <c r="A891" s="27"/>
      <c r="B891" s="4"/>
      <c r="C891" s="159"/>
      <c r="L891" s="5"/>
    </row>
    <row r="892" spans="1:12" ht="12.75" customHeight="1">
      <c r="A892" s="27"/>
      <c r="B892" s="4"/>
      <c r="C892" s="159"/>
      <c r="L892" s="5"/>
    </row>
    <row r="893" spans="1:12" ht="12.75" customHeight="1">
      <c r="A893" s="27"/>
      <c r="B893" s="4"/>
      <c r="C893" s="159"/>
      <c r="L893" s="5"/>
    </row>
    <row r="894" spans="1:12" ht="12.75" customHeight="1">
      <c r="A894" s="27"/>
      <c r="B894" s="4"/>
      <c r="C894" s="159"/>
      <c r="L894" s="5"/>
    </row>
    <row r="895" spans="1:12" ht="12.75" customHeight="1">
      <c r="A895" s="27"/>
      <c r="B895" s="4"/>
      <c r="C895" s="159"/>
      <c r="L895" s="5"/>
    </row>
    <row r="896" spans="1:12" ht="12.75" customHeight="1">
      <c r="A896" s="27"/>
      <c r="B896" s="4"/>
      <c r="C896" s="159"/>
      <c r="L896" s="5"/>
    </row>
    <row r="897" spans="1:12" ht="12.75" customHeight="1">
      <c r="A897" s="27"/>
      <c r="B897" s="4"/>
      <c r="C897" s="159"/>
      <c r="L897" s="5"/>
    </row>
    <row r="898" spans="1:12" ht="12.75" customHeight="1">
      <c r="A898" s="27"/>
      <c r="B898" s="4"/>
      <c r="C898" s="159"/>
      <c r="L898" s="5"/>
    </row>
    <row r="899" spans="1:12" ht="12.75" customHeight="1">
      <c r="A899" s="27"/>
      <c r="B899" s="4"/>
      <c r="C899" s="159"/>
      <c r="L899" s="5"/>
    </row>
    <row r="900" spans="1:12" ht="12.75" customHeight="1">
      <c r="A900" s="27"/>
      <c r="B900" s="4"/>
      <c r="C900" s="159"/>
      <c r="L900" s="5"/>
    </row>
    <row r="901" spans="1:12" ht="12.75" customHeight="1">
      <c r="A901" s="27"/>
      <c r="B901" s="4"/>
      <c r="C901" s="159"/>
      <c r="L901" s="5"/>
    </row>
    <row r="902" spans="1:12" ht="12.75" customHeight="1">
      <c r="A902" s="27"/>
      <c r="B902" s="4"/>
      <c r="C902" s="159"/>
      <c r="L902" s="5"/>
    </row>
    <row r="903" spans="1:12" ht="12.75" customHeight="1">
      <c r="A903" s="27"/>
      <c r="B903" s="4"/>
      <c r="C903" s="159"/>
      <c r="L903" s="5"/>
    </row>
    <row r="904" spans="1:12" ht="12.75" customHeight="1">
      <c r="A904" s="27"/>
      <c r="B904" s="4"/>
      <c r="C904" s="159"/>
      <c r="L904" s="5"/>
    </row>
    <row r="905" spans="1:12" ht="12.75" customHeight="1">
      <c r="A905" s="27"/>
      <c r="B905" s="4"/>
      <c r="C905" s="159"/>
      <c r="L905" s="5"/>
    </row>
    <row r="906" spans="1:12" ht="12.75" customHeight="1">
      <c r="A906" s="27"/>
      <c r="B906" s="4"/>
      <c r="C906" s="159"/>
      <c r="L906" s="5"/>
    </row>
    <row r="907" spans="1:12" ht="12.75" customHeight="1">
      <c r="A907" s="27"/>
      <c r="B907" s="4"/>
      <c r="C907" s="159"/>
      <c r="L907" s="5"/>
    </row>
    <row r="908" spans="1:12" ht="12.75" customHeight="1">
      <c r="A908" s="27"/>
      <c r="B908" s="4"/>
      <c r="C908" s="159"/>
      <c r="L908" s="5"/>
    </row>
    <row r="909" spans="1:12" ht="12.75" customHeight="1">
      <c r="A909" s="27"/>
      <c r="B909" s="4"/>
      <c r="C909" s="159"/>
      <c r="L909" s="5"/>
    </row>
    <row r="910" spans="1:12" ht="12.75" customHeight="1">
      <c r="A910" s="27"/>
      <c r="B910" s="4"/>
      <c r="C910" s="159"/>
      <c r="L910" s="5"/>
    </row>
    <row r="911" spans="1:12" ht="12.75" customHeight="1">
      <c r="A911" s="27"/>
      <c r="B911" s="4"/>
      <c r="C911" s="159"/>
      <c r="L911" s="5"/>
    </row>
    <row r="912" spans="1:12" ht="12.75" customHeight="1">
      <c r="A912" s="27"/>
      <c r="B912" s="4"/>
      <c r="C912" s="159"/>
      <c r="L912" s="5"/>
    </row>
    <row r="913" spans="1:12" ht="12.75" customHeight="1">
      <c r="A913" s="27"/>
      <c r="B913" s="4"/>
      <c r="C913" s="159"/>
      <c r="L913" s="5"/>
    </row>
    <row r="914" spans="1:12" ht="12.75" customHeight="1">
      <c r="A914" s="27"/>
      <c r="B914" s="4"/>
      <c r="C914" s="159"/>
      <c r="L914" s="5"/>
    </row>
    <row r="915" spans="1:12" ht="12.75" customHeight="1">
      <c r="A915" s="27"/>
      <c r="B915" s="4"/>
      <c r="C915" s="159"/>
      <c r="L915" s="5"/>
    </row>
    <row r="916" spans="1:12" ht="12.75" customHeight="1">
      <c r="A916" s="27"/>
      <c r="B916" s="4"/>
      <c r="C916" s="159"/>
      <c r="L916" s="5"/>
    </row>
    <row r="917" spans="1:12" ht="12.75" customHeight="1">
      <c r="A917" s="27"/>
      <c r="B917" s="4"/>
      <c r="C917" s="159"/>
      <c r="L917" s="5"/>
    </row>
    <row r="918" spans="1:12" ht="12.75" customHeight="1">
      <c r="A918" s="27"/>
      <c r="B918" s="4"/>
      <c r="C918" s="159"/>
      <c r="L918" s="5"/>
    </row>
    <row r="919" spans="1:12" ht="12.75" customHeight="1">
      <c r="A919" s="27"/>
      <c r="B919" s="4"/>
      <c r="C919" s="159"/>
      <c r="L919" s="5"/>
    </row>
    <row r="920" spans="1:12" ht="12.75" customHeight="1">
      <c r="A920" s="27"/>
      <c r="B920" s="4"/>
      <c r="C920" s="159"/>
      <c r="L920" s="5"/>
    </row>
    <row r="921" spans="1:12" ht="12.75" customHeight="1">
      <c r="A921" s="27"/>
      <c r="B921" s="4"/>
      <c r="C921" s="159"/>
      <c r="L921" s="5"/>
    </row>
    <row r="922" spans="1:12" ht="12.75" customHeight="1">
      <c r="A922" s="27"/>
      <c r="B922" s="4"/>
      <c r="C922" s="159"/>
      <c r="L922" s="5"/>
    </row>
    <row r="923" spans="1:12" ht="12.75" customHeight="1">
      <c r="A923" s="27"/>
      <c r="B923" s="4"/>
      <c r="C923" s="159"/>
      <c r="L923" s="5"/>
    </row>
    <row r="924" spans="1:12" ht="12.75" customHeight="1">
      <c r="A924" s="27"/>
      <c r="B924" s="4"/>
      <c r="C924" s="159"/>
      <c r="L924" s="5"/>
    </row>
    <row r="925" spans="1:12" ht="12.75" customHeight="1">
      <c r="A925" s="27"/>
      <c r="B925" s="4"/>
      <c r="C925" s="159"/>
      <c r="L925" s="5"/>
    </row>
    <row r="926" spans="1:12" ht="12.75" customHeight="1">
      <c r="A926" s="27"/>
      <c r="B926" s="4"/>
      <c r="C926" s="159"/>
      <c r="L926" s="5"/>
    </row>
    <row r="927" spans="1:12" ht="12.75" customHeight="1">
      <c r="A927" s="27"/>
      <c r="B927" s="4"/>
      <c r="C927" s="159"/>
      <c r="L927" s="5"/>
    </row>
    <row r="928" spans="1:12" ht="12.75" customHeight="1">
      <c r="A928" s="27"/>
      <c r="B928" s="4"/>
      <c r="C928" s="159"/>
      <c r="L928" s="5"/>
    </row>
    <row r="929" spans="1:12" ht="12.75" customHeight="1">
      <c r="A929" s="27"/>
      <c r="B929" s="4"/>
      <c r="C929" s="159"/>
      <c r="L929" s="5"/>
    </row>
    <row r="930" spans="1:12" ht="12.75" customHeight="1">
      <c r="A930" s="27"/>
      <c r="B930" s="4"/>
      <c r="C930" s="159"/>
      <c r="L930" s="5"/>
    </row>
    <row r="931" spans="1:12" ht="12.75" customHeight="1">
      <c r="A931" s="27"/>
      <c r="B931" s="4"/>
      <c r="C931" s="159"/>
      <c r="L931" s="5"/>
    </row>
    <row r="932" spans="1:12" ht="12.75" customHeight="1">
      <c r="A932" s="27"/>
      <c r="B932" s="4"/>
      <c r="C932" s="159"/>
      <c r="L932" s="5"/>
    </row>
    <row r="933" spans="1:12" ht="12.75" customHeight="1">
      <c r="A933" s="27"/>
      <c r="B933" s="4"/>
      <c r="C933" s="159"/>
      <c r="L933" s="5"/>
    </row>
    <row r="934" spans="1:12" ht="12.75" customHeight="1">
      <c r="A934" s="27"/>
      <c r="B934" s="4"/>
      <c r="C934" s="159"/>
      <c r="L934" s="5"/>
    </row>
    <row r="935" spans="1:12" ht="12.75" customHeight="1">
      <c r="A935" s="27"/>
      <c r="B935" s="4"/>
      <c r="C935" s="159"/>
      <c r="L935" s="5"/>
    </row>
    <row r="936" spans="1:12" ht="12.75" customHeight="1">
      <c r="A936" s="27"/>
      <c r="B936" s="4"/>
      <c r="C936" s="159"/>
      <c r="L936" s="5"/>
    </row>
    <row r="937" spans="1:12" ht="12.75" customHeight="1">
      <c r="A937" s="27"/>
      <c r="B937" s="4"/>
      <c r="C937" s="159"/>
      <c r="L937" s="5"/>
    </row>
    <row r="938" spans="1:12" ht="12.75" customHeight="1">
      <c r="A938" s="27"/>
      <c r="B938" s="4"/>
      <c r="C938" s="159"/>
      <c r="L938" s="5"/>
    </row>
    <row r="939" spans="1:12" ht="12.75" customHeight="1">
      <c r="A939" s="27"/>
      <c r="B939" s="4"/>
      <c r="C939" s="159"/>
      <c r="L939" s="5"/>
    </row>
    <row r="940" spans="1:12" ht="12.75" customHeight="1">
      <c r="A940" s="27"/>
      <c r="B940" s="4"/>
      <c r="C940" s="159"/>
      <c r="L940" s="5"/>
    </row>
    <row r="941" spans="1:12" ht="12.75" customHeight="1">
      <c r="A941" s="27"/>
      <c r="B941" s="4"/>
      <c r="C941" s="159"/>
      <c r="L941" s="5"/>
    </row>
    <row r="942" spans="1:12" ht="12.75" customHeight="1">
      <c r="A942" s="27"/>
      <c r="B942" s="4"/>
      <c r="C942" s="159"/>
      <c r="L942" s="5"/>
    </row>
    <row r="943" spans="1:12" ht="12.75" customHeight="1">
      <c r="A943" s="27"/>
      <c r="B943" s="4"/>
      <c r="C943" s="159"/>
      <c r="L943" s="5"/>
    </row>
    <row r="944" spans="1:12" ht="12.75" customHeight="1">
      <c r="A944" s="27"/>
      <c r="B944" s="4"/>
      <c r="C944" s="159"/>
      <c r="L944" s="5"/>
    </row>
    <row r="945" spans="1:12" ht="12.75" customHeight="1">
      <c r="A945" s="27"/>
      <c r="B945" s="4"/>
      <c r="C945" s="159"/>
      <c r="L945" s="5"/>
    </row>
    <row r="946" spans="1:12" ht="12.75" customHeight="1">
      <c r="A946" s="27"/>
      <c r="B946" s="4"/>
      <c r="C946" s="159"/>
      <c r="L946" s="5"/>
    </row>
    <row r="947" spans="1:12" ht="12.75" customHeight="1">
      <c r="A947" s="27"/>
      <c r="B947" s="4"/>
      <c r="C947" s="159"/>
      <c r="L947" s="5"/>
    </row>
    <row r="948" spans="1:12" ht="12.75" customHeight="1">
      <c r="A948" s="27"/>
      <c r="B948" s="4"/>
      <c r="C948" s="159"/>
      <c r="L948" s="5"/>
    </row>
    <row r="949" spans="1:12" ht="12.75" customHeight="1">
      <c r="A949" s="27"/>
      <c r="B949" s="4"/>
      <c r="C949" s="159"/>
      <c r="L949" s="5"/>
    </row>
    <row r="950" spans="1:12" ht="12.75" customHeight="1">
      <c r="A950" s="27"/>
      <c r="B950" s="4"/>
      <c r="C950" s="159"/>
      <c r="L950" s="5"/>
    </row>
    <row r="951" spans="1:12" ht="12.75" customHeight="1">
      <c r="A951" s="27"/>
      <c r="B951" s="4"/>
      <c r="C951" s="159"/>
      <c r="L951" s="5"/>
    </row>
    <row r="952" spans="1:12" ht="12.75" customHeight="1">
      <c r="A952" s="27"/>
      <c r="B952" s="4"/>
      <c r="C952" s="159"/>
      <c r="L952" s="5"/>
    </row>
    <row r="953" spans="1:12" ht="12.75" customHeight="1">
      <c r="A953" s="27"/>
      <c r="B953" s="4"/>
      <c r="C953" s="159"/>
      <c r="L953" s="5"/>
    </row>
    <row r="954" spans="1:12" ht="12.75" customHeight="1">
      <c r="A954" s="27"/>
      <c r="B954" s="4"/>
      <c r="C954" s="159"/>
      <c r="L954" s="5"/>
    </row>
    <row r="955" spans="1:12" ht="12.75" customHeight="1">
      <c r="A955" s="27"/>
      <c r="B955" s="4"/>
      <c r="C955" s="159"/>
      <c r="L955" s="5"/>
    </row>
    <row r="956" spans="1:12" ht="12.75" customHeight="1">
      <c r="A956" s="27"/>
      <c r="B956" s="4"/>
      <c r="C956" s="159"/>
      <c r="L956" s="5"/>
    </row>
    <row r="957" spans="1:12" ht="12.75" customHeight="1">
      <c r="A957" s="27"/>
      <c r="B957" s="4"/>
      <c r="C957" s="159"/>
      <c r="L957" s="5"/>
    </row>
    <row r="958" spans="1:12" ht="12.75" customHeight="1">
      <c r="A958" s="27"/>
      <c r="B958" s="4"/>
      <c r="C958" s="159"/>
      <c r="L958" s="5"/>
    </row>
    <row r="959" spans="1:12" ht="12.75" customHeight="1">
      <c r="A959" s="27"/>
      <c r="B959" s="4"/>
      <c r="C959" s="159"/>
      <c r="L959" s="5"/>
    </row>
    <row r="960" spans="1:12" ht="12.75" customHeight="1">
      <c r="A960" s="27"/>
      <c r="B960" s="4"/>
      <c r="C960" s="159"/>
      <c r="L960" s="5"/>
    </row>
    <row r="961" spans="1:12" ht="12.75" customHeight="1">
      <c r="A961" s="27"/>
      <c r="B961" s="4"/>
      <c r="C961" s="159"/>
      <c r="L961" s="5"/>
    </row>
    <row r="962" spans="1:12" ht="12.75" customHeight="1">
      <c r="A962" s="27"/>
      <c r="B962" s="4"/>
      <c r="C962" s="159"/>
      <c r="L962" s="5"/>
    </row>
    <row r="963" spans="1:12" ht="12.75" customHeight="1">
      <c r="A963" s="27"/>
      <c r="B963" s="4"/>
      <c r="C963" s="159"/>
      <c r="L963" s="5"/>
    </row>
    <row r="964" spans="1:12" ht="12.75" customHeight="1">
      <c r="A964" s="27"/>
      <c r="B964" s="4"/>
      <c r="C964" s="159"/>
      <c r="L964" s="5"/>
    </row>
    <row r="965" spans="1:12" ht="12.75" customHeight="1">
      <c r="A965" s="27"/>
      <c r="B965" s="4"/>
      <c r="C965" s="159"/>
      <c r="L965" s="5"/>
    </row>
    <row r="966" spans="1:12" ht="12.75" customHeight="1">
      <c r="A966" s="27"/>
      <c r="B966" s="4"/>
      <c r="C966" s="159"/>
      <c r="L966" s="5"/>
    </row>
    <row r="967" spans="1:12" ht="12.75" customHeight="1">
      <c r="A967" s="27"/>
      <c r="B967" s="4"/>
      <c r="C967" s="159"/>
      <c r="L967" s="5"/>
    </row>
    <row r="968" spans="1:12" ht="12.75" customHeight="1">
      <c r="A968" s="27"/>
      <c r="B968" s="4"/>
      <c r="C968" s="159"/>
      <c r="L968" s="5"/>
    </row>
    <row r="969" spans="1:12" ht="12.75" customHeight="1">
      <c r="A969" s="27"/>
      <c r="B969" s="4"/>
      <c r="C969" s="159"/>
      <c r="L969" s="5"/>
    </row>
    <row r="970" spans="1:12" ht="12.75" customHeight="1">
      <c r="A970" s="27"/>
      <c r="B970" s="4"/>
      <c r="C970" s="159"/>
      <c r="L970" s="5"/>
    </row>
    <row r="971" spans="1:12" ht="12.75" customHeight="1">
      <c r="A971" s="27"/>
      <c r="B971" s="4"/>
      <c r="C971" s="159"/>
      <c r="L971" s="5"/>
    </row>
    <row r="972" spans="1:12" ht="12.75" customHeight="1">
      <c r="A972" s="27"/>
      <c r="B972" s="4"/>
      <c r="C972" s="159"/>
      <c r="L972" s="5"/>
    </row>
    <row r="973" spans="1:12" ht="12.75" customHeight="1">
      <c r="A973" s="27"/>
      <c r="B973" s="4"/>
      <c r="C973" s="159"/>
      <c r="L973" s="5"/>
    </row>
    <row r="974" spans="1:12" ht="12.75" customHeight="1">
      <c r="A974" s="27"/>
      <c r="B974" s="4"/>
      <c r="C974" s="159"/>
      <c r="L974" s="5"/>
    </row>
    <row r="975" spans="1:12" ht="12.75" customHeight="1">
      <c r="A975" s="27"/>
      <c r="B975" s="4"/>
      <c r="C975" s="159"/>
      <c r="L975" s="5"/>
    </row>
    <row r="976" spans="1:12" ht="12.75" customHeight="1">
      <c r="A976" s="27"/>
      <c r="B976" s="4"/>
      <c r="C976" s="159"/>
      <c r="L976" s="5"/>
    </row>
    <row r="977" spans="1:12" ht="12.75" customHeight="1">
      <c r="A977" s="27"/>
      <c r="B977" s="4"/>
      <c r="C977" s="159"/>
      <c r="L977" s="5"/>
    </row>
    <row r="978" spans="1:12" ht="12.75" customHeight="1">
      <c r="A978" s="27"/>
      <c r="B978" s="4"/>
      <c r="C978" s="159"/>
      <c r="L978" s="5"/>
    </row>
    <row r="979" spans="1:12" ht="12.75" customHeight="1">
      <c r="A979" s="27"/>
      <c r="B979" s="4"/>
      <c r="C979" s="159"/>
      <c r="L979" s="5"/>
    </row>
    <row r="980" spans="1:12" ht="12.75" customHeight="1">
      <c r="A980" s="27"/>
      <c r="B980" s="4"/>
      <c r="C980" s="159"/>
      <c r="L980" s="5"/>
    </row>
    <row r="981" spans="1:12" ht="12.75" customHeight="1">
      <c r="A981" s="27"/>
      <c r="B981" s="4"/>
      <c r="C981" s="159"/>
      <c r="L981" s="5"/>
    </row>
    <row r="982" spans="1:12" ht="12.75" customHeight="1">
      <c r="A982" s="27"/>
      <c r="B982" s="4"/>
      <c r="C982" s="159"/>
      <c r="L982" s="5"/>
    </row>
    <row r="983" spans="1:12" ht="12.75" customHeight="1">
      <c r="A983" s="27"/>
      <c r="B983" s="4"/>
      <c r="C983" s="159"/>
      <c r="L983" s="5"/>
    </row>
    <row r="984" spans="1:12" ht="12.75" customHeight="1">
      <c r="A984" s="27"/>
      <c r="B984" s="4"/>
      <c r="C984" s="159"/>
      <c r="L984" s="5"/>
    </row>
    <row r="985" spans="1:12" ht="12.75" customHeight="1">
      <c r="A985" s="27"/>
      <c r="B985" s="4"/>
      <c r="C985" s="159"/>
      <c r="L985" s="5"/>
    </row>
    <row r="986" spans="1:12" ht="12.75" customHeight="1">
      <c r="A986" s="27"/>
      <c r="B986" s="4"/>
      <c r="C986" s="159"/>
      <c r="L986" s="5"/>
    </row>
    <row r="987" spans="1:12" ht="12.75" customHeight="1">
      <c r="A987" s="27"/>
      <c r="B987" s="4"/>
      <c r="C987" s="159"/>
      <c r="L987" s="5"/>
    </row>
    <row r="988" spans="1:12" ht="12.75" customHeight="1">
      <c r="A988" s="27"/>
      <c r="B988" s="4"/>
      <c r="C988" s="159"/>
      <c r="L988" s="5"/>
    </row>
    <row r="989" spans="1:12" ht="12.75" customHeight="1">
      <c r="A989" s="27"/>
      <c r="B989" s="4"/>
      <c r="C989" s="159"/>
      <c r="L989" s="5"/>
    </row>
    <row r="990" spans="1:12" ht="12.75" customHeight="1">
      <c r="A990" s="27"/>
      <c r="B990" s="4"/>
      <c r="C990" s="159"/>
      <c r="L990" s="5"/>
    </row>
    <row r="991" spans="1:12" ht="12.75" customHeight="1">
      <c r="A991" s="27"/>
      <c r="B991" s="4"/>
      <c r="C991" s="159"/>
      <c r="L991" s="5"/>
    </row>
    <row r="992" spans="1:12" ht="12.75" customHeight="1">
      <c r="A992" s="27"/>
      <c r="B992" s="4"/>
      <c r="C992" s="159"/>
      <c r="L992" s="5"/>
    </row>
    <row r="993" spans="1:12" ht="12.75" customHeight="1">
      <c r="A993" s="27"/>
      <c r="B993" s="4"/>
      <c r="C993" s="159"/>
      <c r="L993" s="5"/>
    </row>
    <row r="994" spans="1:12" ht="12.75" customHeight="1">
      <c r="A994" s="27"/>
      <c r="B994" s="4"/>
      <c r="C994" s="159"/>
      <c r="L994" s="5"/>
    </row>
    <row r="995" spans="1:12" ht="12.75" customHeight="1">
      <c r="A995" s="27"/>
      <c r="B995" s="4"/>
      <c r="C995" s="159"/>
      <c r="L995" s="5"/>
    </row>
    <row r="996" spans="1:12" ht="12.75" customHeight="1">
      <c r="A996" s="27"/>
      <c r="B996" s="4"/>
      <c r="C996" s="159"/>
      <c r="L996" s="5"/>
    </row>
    <row r="997" spans="1:12" ht="12.75" customHeight="1">
      <c r="A997" s="27"/>
      <c r="B997" s="4"/>
      <c r="C997" s="159"/>
      <c r="L997" s="5"/>
    </row>
    <row r="998" spans="1:12" ht="12.75" customHeight="1">
      <c r="A998" s="27"/>
      <c r="B998" s="4"/>
      <c r="C998" s="159"/>
      <c r="L998" s="5"/>
    </row>
    <row r="999" spans="1:12" ht="12.75" customHeight="1">
      <c r="A999" s="27"/>
      <c r="B999" s="4"/>
      <c r="C999" s="159"/>
      <c r="L999" s="5"/>
    </row>
    <row r="1000" spans="1:12" ht="12.75" customHeight="1">
      <c r="A1000" s="27"/>
      <c r="B1000" s="4"/>
      <c r="C1000" s="159"/>
      <c r="L1000" s="5"/>
    </row>
  </sheetData>
  <mergeCells count="1">
    <mergeCell ref="I20:K20"/>
  </mergeCells>
  <conditionalFormatting sqref="J10:J16 J18">
    <cfRule type="cellIs" dxfId="1" priority="1" operator="between">
      <formula>$I$3+1</formula>
      <formula>401769</formula>
    </cfRule>
  </conditionalFormatting>
  <conditionalFormatting sqref="I10:I16 I18">
    <cfRule type="cellIs" dxfId="0" priority="2" operator="between">
      <formula>36526</formula>
      <formula>$H$1-1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1000"/>
  <sheetViews>
    <sheetView workbookViewId="0"/>
  </sheetViews>
  <sheetFormatPr defaultColWidth="12.5703125" defaultRowHeight="15" customHeight="1"/>
  <cols>
    <col min="1" max="1" width="2.7109375" customWidth="1"/>
    <col min="2" max="2" width="22.85546875" customWidth="1"/>
    <col min="3" max="3" width="13.7109375" customWidth="1"/>
    <col min="4" max="4" width="2.7109375" customWidth="1"/>
    <col min="5" max="26" width="10" customWidth="1"/>
  </cols>
  <sheetData>
    <row r="1" spans="2:3" ht="12.75" customHeight="1">
      <c r="C1" s="160"/>
    </row>
    <row r="2" spans="2:3" ht="12.75" customHeight="1">
      <c r="B2" s="161" t="s">
        <v>88</v>
      </c>
      <c r="C2" s="161"/>
    </row>
    <row r="3" spans="2:3" ht="12.75" customHeight="1">
      <c r="C3" s="222" t="s">
        <v>89</v>
      </c>
    </row>
    <row r="4" spans="2:3" ht="12.75" customHeight="1">
      <c r="C4" s="223" t="s">
        <v>90</v>
      </c>
    </row>
    <row r="5" spans="2:3" ht="15" customHeight="1">
      <c r="B5" s="162" t="s">
        <v>79</v>
      </c>
      <c r="C5" s="163">
        <v>20</v>
      </c>
    </row>
    <row r="6" spans="2:3" ht="15" customHeight="1">
      <c r="B6" s="162" t="s">
        <v>80</v>
      </c>
      <c r="C6" s="163">
        <v>16</v>
      </c>
    </row>
    <row r="7" spans="2:3" ht="15" customHeight="1">
      <c r="B7" s="162" t="s">
        <v>91</v>
      </c>
      <c r="C7" s="163">
        <v>7.95</v>
      </c>
    </row>
    <row r="8" spans="2:3" ht="15" customHeight="1">
      <c r="B8" s="162" t="s">
        <v>92</v>
      </c>
      <c r="C8" s="163">
        <v>9</v>
      </c>
    </row>
    <row r="9" spans="2:3" ht="15" customHeight="1">
      <c r="B9" s="162" t="s">
        <v>93</v>
      </c>
      <c r="C9" s="163">
        <v>10.9</v>
      </c>
    </row>
    <row r="10" spans="2:3" ht="15" customHeight="1">
      <c r="B10" s="162" t="s">
        <v>94</v>
      </c>
      <c r="C10" s="163">
        <v>0.12</v>
      </c>
    </row>
    <row r="11" spans="2:3" ht="15" customHeight="1">
      <c r="B11" s="162" t="s">
        <v>95</v>
      </c>
      <c r="C11" s="163">
        <v>0.2</v>
      </c>
    </row>
    <row r="12" spans="2:3" ht="15" customHeight="1">
      <c r="B12" s="162" t="s">
        <v>18</v>
      </c>
      <c r="C12" s="163">
        <v>0.25</v>
      </c>
    </row>
    <row r="13" spans="2:3" ht="15" customHeight="1">
      <c r="B13" s="162" t="s">
        <v>96</v>
      </c>
      <c r="C13" s="163">
        <v>16</v>
      </c>
    </row>
    <row r="14" spans="2:3" ht="12.75" customHeight="1">
      <c r="C14" s="160"/>
    </row>
    <row r="15" spans="2:3" ht="12.75" customHeight="1">
      <c r="B15" s="161" t="s">
        <v>97</v>
      </c>
      <c r="C15" s="161"/>
    </row>
    <row r="16" spans="2:3" ht="12.75" customHeight="1">
      <c r="C16" s="135" t="s">
        <v>98</v>
      </c>
    </row>
    <row r="17" spans="2:3" ht="15" customHeight="1">
      <c r="B17" s="162" t="s">
        <v>99</v>
      </c>
      <c r="C17" s="164">
        <v>25</v>
      </c>
    </row>
    <row r="18" spans="2:3" ht="15" customHeight="1">
      <c r="B18" s="162" t="s">
        <v>100</v>
      </c>
      <c r="C18" s="165">
        <v>50</v>
      </c>
    </row>
    <row r="19" spans="2:3" ht="12.75" customHeight="1">
      <c r="C19" s="160"/>
    </row>
    <row r="20" spans="2:3" ht="12.75" customHeight="1">
      <c r="C20" s="160"/>
    </row>
    <row r="21" spans="2:3" ht="12.75" customHeight="1">
      <c r="C21" s="160"/>
    </row>
    <row r="22" spans="2:3" ht="12.75" customHeight="1">
      <c r="C22" s="160"/>
    </row>
    <row r="23" spans="2:3" ht="12.75" customHeight="1">
      <c r="C23" s="160"/>
    </row>
    <row r="24" spans="2:3" ht="12.75" customHeight="1">
      <c r="C24" s="160"/>
    </row>
    <row r="25" spans="2:3" ht="12.75" customHeight="1">
      <c r="C25" s="160"/>
    </row>
    <row r="26" spans="2:3" ht="12.75" customHeight="1">
      <c r="C26" s="160"/>
    </row>
    <row r="27" spans="2:3" ht="12.75" customHeight="1">
      <c r="C27" s="160"/>
    </row>
    <row r="28" spans="2:3" ht="12.75" customHeight="1">
      <c r="C28" s="160"/>
    </row>
    <row r="29" spans="2:3" ht="12.75" customHeight="1">
      <c r="C29" s="160"/>
    </row>
    <row r="30" spans="2:3" ht="12.75" customHeight="1">
      <c r="C30" s="160"/>
    </row>
    <row r="31" spans="2:3" ht="12.75" customHeight="1">
      <c r="C31" s="160"/>
    </row>
    <row r="32" spans="2:3" ht="12.75" customHeight="1">
      <c r="C32" s="160"/>
    </row>
    <row r="33" spans="3:3" ht="12.75" customHeight="1">
      <c r="C33" s="160"/>
    </row>
    <row r="34" spans="3:3" ht="12.75" customHeight="1">
      <c r="C34" s="160"/>
    </row>
    <row r="35" spans="3:3" ht="12.75" customHeight="1">
      <c r="C35" s="160"/>
    </row>
    <row r="36" spans="3:3" ht="12.75" customHeight="1">
      <c r="C36" s="160"/>
    </row>
    <row r="37" spans="3:3" ht="12.75" customHeight="1">
      <c r="C37" s="160"/>
    </row>
    <row r="38" spans="3:3" ht="12.75" customHeight="1">
      <c r="C38" s="160"/>
    </row>
    <row r="39" spans="3:3" ht="12.75" customHeight="1">
      <c r="C39" s="160"/>
    </row>
    <row r="40" spans="3:3" ht="12.75" customHeight="1">
      <c r="C40" s="160"/>
    </row>
    <row r="41" spans="3:3" ht="12.75" customHeight="1">
      <c r="C41" s="160"/>
    </row>
    <row r="42" spans="3:3" ht="12.75" customHeight="1">
      <c r="C42" s="160"/>
    </row>
    <row r="43" spans="3:3" ht="12.75" customHeight="1">
      <c r="C43" s="160"/>
    </row>
    <row r="44" spans="3:3" ht="12.75" customHeight="1">
      <c r="C44" s="160"/>
    </row>
    <row r="45" spans="3:3" ht="12.75" customHeight="1">
      <c r="C45" s="160"/>
    </row>
    <row r="46" spans="3:3" ht="12.75" customHeight="1">
      <c r="C46" s="160"/>
    </row>
    <row r="47" spans="3:3" ht="12.75" customHeight="1">
      <c r="C47" s="160"/>
    </row>
    <row r="48" spans="3:3" ht="12.75" customHeight="1">
      <c r="C48" s="160"/>
    </row>
    <row r="49" spans="3:3" ht="12.75" customHeight="1">
      <c r="C49" s="160"/>
    </row>
    <row r="50" spans="3:3" ht="12.75" customHeight="1">
      <c r="C50" s="160"/>
    </row>
    <row r="51" spans="3:3" ht="12.75" customHeight="1">
      <c r="C51" s="160"/>
    </row>
    <row r="52" spans="3:3" ht="12.75" customHeight="1">
      <c r="C52" s="160"/>
    </row>
    <row r="53" spans="3:3" ht="12.75" customHeight="1">
      <c r="C53" s="160"/>
    </row>
    <row r="54" spans="3:3" ht="12.75" customHeight="1">
      <c r="C54" s="160"/>
    </row>
    <row r="55" spans="3:3" ht="12.75" customHeight="1">
      <c r="C55" s="160"/>
    </row>
    <row r="56" spans="3:3" ht="12.75" customHeight="1">
      <c r="C56" s="160"/>
    </row>
    <row r="57" spans="3:3" ht="12.75" customHeight="1">
      <c r="C57" s="160"/>
    </row>
    <row r="58" spans="3:3" ht="12.75" customHeight="1">
      <c r="C58" s="160"/>
    </row>
    <row r="59" spans="3:3" ht="12.75" customHeight="1">
      <c r="C59" s="160"/>
    </row>
    <row r="60" spans="3:3" ht="12.75" customHeight="1">
      <c r="C60" s="160"/>
    </row>
    <row r="61" spans="3:3" ht="12.75" customHeight="1">
      <c r="C61" s="160"/>
    </row>
    <row r="62" spans="3:3" ht="12.75" customHeight="1">
      <c r="C62" s="160"/>
    </row>
    <row r="63" spans="3:3" ht="12.75" customHeight="1">
      <c r="C63" s="160"/>
    </row>
    <row r="64" spans="3:3" ht="12.75" customHeight="1">
      <c r="C64" s="160"/>
    </row>
    <row r="65" spans="3:3" ht="12.75" customHeight="1">
      <c r="C65" s="160"/>
    </row>
    <row r="66" spans="3:3" ht="12.75" customHeight="1">
      <c r="C66" s="160"/>
    </row>
    <row r="67" spans="3:3" ht="12.75" customHeight="1">
      <c r="C67" s="160"/>
    </row>
    <row r="68" spans="3:3" ht="12.75" customHeight="1">
      <c r="C68" s="160"/>
    </row>
    <row r="69" spans="3:3" ht="12.75" customHeight="1">
      <c r="C69" s="160"/>
    </row>
    <row r="70" spans="3:3" ht="12.75" customHeight="1">
      <c r="C70" s="160"/>
    </row>
    <row r="71" spans="3:3" ht="12.75" customHeight="1">
      <c r="C71" s="160"/>
    </row>
    <row r="72" spans="3:3" ht="12.75" customHeight="1">
      <c r="C72" s="160"/>
    </row>
    <row r="73" spans="3:3" ht="12.75" customHeight="1">
      <c r="C73" s="160"/>
    </row>
    <row r="74" spans="3:3" ht="12.75" customHeight="1">
      <c r="C74" s="160"/>
    </row>
    <row r="75" spans="3:3" ht="12.75" customHeight="1">
      <c r="C75" s="160"/>
    </row>
    <row r="76" spans="3:3" ht="12.75" customHeight="1">
      <c r="C76" s="160"/>
    </row>
    <row r="77" spans="3:3" ht="12.75" customHeight="1">
      <c r="C77" s="160"/>
    </row>
    <row r="78" spans="3:3" ht="12.75" customHeight="1">
      <c r="C78" s="160"/>
    </row>
    <row r="79" spans="3:3" ht="12.75" customHeight="1">
      <c r="C79" s="160"/>
    </row>
    <row r="80" spans="3:3" ht="12.75" customHeight="1">
      <c r="C80" s="160"/>
    </row>
    <row r="81" spans="3:3" ht="12.75" customHeight="1">
      <c r="C81" s="160"/>
    </row>
    <row r="82" spans="3:3" ht="12.75" customHeight="1">
      <c r="C82" s="160"/>
    </row>
    <row r="83" spans="3:3" ht="12.75" customHeight="1">
      <c r="C83" s="160"/>
    </row>
    <row r="84" spans="3:3" ht="12.75" customHeight="1">
      <c r="C84" s="160"/>
    </row>
    <row r="85" spans="3:3" ht="12.75" customHeight="1">
      <c r="C85" s="160"/>
    </row>
    <row r="86" spans="3:3" ht="12.75" customHeight="1">
      <c r="C86" s="160"/>
    </row>
    <row r="87" spans="3:3" ht="12.75" customHeight="1">
      <c r="C87" s="160"/>
    </row>
    <row r="88" spans="3:3" ht="12.75" customHeight="1">
      <c r="C88" s="160"/>
    </row>
    <row r="89" spans="3:3" ht="12.75" customHeight="1">
      <c r="C89" s="160"/>
    </row>
    <row r="90" spans="3:3" ht="12.75" customHeight="1">
      <c r="C90" s="160"/>
    </row>
    <row r="91" spans="3:3" ht="12.75" customHeight="1">
      <c r="C91" s="160"/>
    </row>
    <row r="92" spans="3:3" ht="12.75" customHeight="1">
      <c r="C92" s="160"/>
    </row>
    <row r="93" spans="3:3" ht="12.75" customHeight="1">
      <c r="C93" s="160"/>
    </row>
    <row r="94" spans="3:3" ht="12.75" customHeight="1">
      <c r="C94" s="160"/>
    </row>
    <row r="95" spans="3:3" ht="12.75" customHeight="1">
      <c r="C95" s="160"/>
    </row>
    <row r="96" spans="3:3" ht="12.75" customHeight="1">
      <c r="C96" s="160"/>
    </row>
    <row r="97" spans="3:3" ht="12.75" customHeight="1">
      <c r="C97" s="160"/>
    </row>
    <row r="98" spans="3:3" ht="12.75" customHeight="1">
      <c r="C98" s="160"/>
    </row>
    <row r="99" spans="3:3" ht="12.75" customHeight="1">
      <c r="C99" s="160"/>
    </row>
    <row r="100" spans="3:3" ht="12.75" customHeight="1">
      <c r="C100" s="160"/>
    </row>
    <row r="101" spans="3:3" ht="12.75" customHeight="1">
      <c r="C101" s="160"/>
    </row>
    <row r="102" spans="3:3" ht="12.75" customHeight="1">
      <c r="C102" s="160"/>
    </row>
    <row r="103" spans="3:3" ht="12.75" customHeight="1">
      <c r="C103" s="160"/>
    </row>
    <row r="104" spans="3:3" ht="12.75" customHeight="1">
      <c r="C104" s="160"/>
    </row>
    <row r="105" spans="3:3" ht="12.75" customHeight="1">
      <c r="C105" s="160"/>
    </row>
    <row r="106" spans="3:3" ht="12.75" customHeight="1">
      <c r="C106" s="160"/>
    </row>
    <row r="107" spans="3:3" ht="12.75" customHeight="1">
      <c r="C107" s="160"/>
    </row>
    <row r="108" spans="3:3" ht="12.75" customHeight="1">
      <c r="C108" s="160"/>
    </row>
    <row r="109" spans="3:3" ht="12.75" customHeight="1">
      <c r="C109" s="160"/>
    </row>
    <row r="110" spans="3:3" ht="12.75" customHeight="1">
      <c r="C110" s="160"/>
    </row>
    <row r="111" spans="3:3" ht="12.75" customHeight="1">
      <c r="C111" s="160"/>
    </row>
    <row r="112" spans="3:3" ht="12.75" customHeight="1">
      <c r="C112" s="160"/>
    </row>
    <row r="113" spans="3:3" ht="12.75" customHeight="1">
      <c r="C113" s="160"/>
    </row>
    <row r="114" spans="3:3" ht="12.75" customHeight="1">
      <c r="C114" s="160"/>
    </row>
    <row r="115" spans="3:3" ht="12.75" customHeight="1">
      <c r="C115" s="160"/>
    </row>
    <row r="116" spans="3:3" ht="12.75" customHeight="1">
      <c r="C116" s="160"/>
    </row>
    <row r="117" spans="3:3" ht="12.75" customHeight="1">
      <c r="C117" s="160"/>
    </row>
    <row r="118" spans="3:3" ht="12.75" customHeight="1">
      <c r="C118" s="160"/>
    </row>
    <row r="119" spans="3:3" ht="12.75" customHeight="1">
      <c r="C119" s="160"/>
    </row>
    <row r="120" spans="3:3" ht="12.75" customHeight="1">
      <c r="C120" s="160"/>
    </row>
    <row r="121" spans="3:3" ht="12.75" customHeight="1">
      <c r="C121" s="160"/>
    </row>
    <row r="122" spans="3:3" ht="12.75" customHeight="1">
      <c r="C122" s="160"/>
    </row>
    <row r="123" spans="3:3" ht="12.75" customHeight="1">
      <c r="C123" s="160"/>
    </row>
    <row r="124" spans="3:3" ht="12.75" customHeight="1">
      <c r="C124" s="160"/>
    </row>
    <row r="125" spans="3:3" ht="12.75" customHeight="1">
      <c r="C125" s="160"/>
    </row>
    <row r="126" spans="3:3" ht="12.75" customHeight="1">
      <c r="C126" s="160"/>
    </row>
    <row r="127" spans="3:3" ht="12.75" customHeight="1">
      <c r="C127" s="160"/>
    </row>
    <row r="128" spans="3:3" ht="12.75" customHeight="1">
      <c r="C128" s="160"/>
    </row>
    <row r="129" spans="3:3" ht="12.75" customHeight="1">
      <c r="C129" s="160"/>
    </row>
    <row r="130" spans="3:3" ht="12.75" customHeight="1">
      <c r="C130" s="160"/>
    </row>
    <row r="131" spans="3:3" ht="12.75" customHeight="1">
      <c r="C131" s="160"/>
    </row>
    <row r="132" spans="3:3" ht="12.75" customHeight="1">
      <c r="C132" s="160"/>
    </row>
    <row r="133" spans="3:3" ht="12.75" customHeight="1">
      <c r="C133" s="160"/>
    </row>
    <row r="134" spans="3:3" ht="12.75" customHeight="1">
      <c r="C134" s="160"/>
    </row>
    <row r="135" spans="3:3" ht="12.75" customHeight="1">
      <c r="C135" s="160"/>
    </row>
    <row r="136" spans="3:3" ht="12.75" customHeight="1">
      <c r="C136" s="160"/>
    </row>
    <row r="137" spans="3:3" ht="12.75" customHeight="1">
      <c r="C137" s="160"/>
    </row>
    <row r="138" spans="3:3" ht="12.75" customHeight="1">
      <c r="C138" s="160"/>
    </row>
    <row r="139" spans="3:3" ht="12.75" customHeight="1">
      <c r="C139" s="160"/>
    </row>
    <row r="140" spans="3:3" ht="12.75" customHeight="1">
      <c r="C140" s="160"/>
    </row>
    <row r="141" spans="3:3" ht="12.75" customHeight="1">
      <c r="C141" s="160"/>
    </row>
    <row r="142" spans="3:3" ht="12.75" customHeight="1">
      <c r="C142" s="160"/>
    </row>
    <row r="143" spans="3:3" ht="12.75" customHeight="1">
      <c r="C143" s="160"/>
    </row>
    <row r="144" spans="3:3" ht="12.75" customHeight="1">
      <c r="C144" s="160"/>
    </row>
    <row r="145" spans="3:3" ht="12.75" customHeight="1">
      <c r="C145" s="160"/>
    </row>
    <row r="146" spans="3:3" ht="12.75" customHeight="1">
      <c r="C146" s="160"/>
    </row>
    <row r="147" spans="3:3" ht="12.75" customHeight="1">
      <c r="C147" s="160"/>
    </row>
    <row r="148" spans="3:3" ht="12.75" customHeight="1">
      <c r="C148" s="160"/>
    </row>
    <row r="149" spans="3:3" ht="12.75" customHeight="1">
      <c r="C149" s="160"/>
    </row>
    <row r="150" spans="3:3" ht="12.75" customHeight="1">
      <c r="C150" s="160"/>
    </row>
    <row r="151" spans="3:3" ht="12.75" customHeight="1">
      <c r="C151" s="160"/>
    </row>
    <row r="152" spans="3:3" ht="12.75" customHeight="1">
      <c r="C152" s="160"/>
    </row>
    <row r="153" spans="3:3" ht="12.75" customHeight="1">
      <c r="C153" s="160"/>
    </row>
    <row r="154" spans="3:3" ht="12.75" customHeight="1">
      <c r="C154" s="160"/>
    </row>
    <row r="155" spans="3:3" ht="12.75" customHeight="1">
      <c r="C155" s="160"/>
    </row>
    <row r="156" spans="3:3" ht="12.75" customHeight="1">
      <c r="C156" s="160"/>
    </row>
    <row r="157" spans="3:3" ht="12.75" customHeight="1">
      <c r="C157" s="160"/>
    </row>
    <row r="158" spans="3:3" ht="12.75" customHeight="1">
      <c r="C158" s="160"/>
    </row>
    <row r="159" spans="3:3" ht="12.75" customHeight="1">
      <c r="C159" s="160"/>
    </row>
    <row r="160" spans="3:3" ht="12.75" customHeight="1">
      <c r="C160" s="160"/>
    </row>
    <row r="161" spans="3:3" ht="12.75" customHeight="1">
      <c r="C161" s="160"/>
    </row>
    <row r="162" spans="3:3" ht="12.75" customHeight="1">
      <c r="C162" s="160"/>
    </row>
    <row r="163" spans="3:3" ht="12.75" customHeight="1">
      <c r="C163" s="160"/>
    </row>
    <row r="164" spans="3:3" ht="12.75" customHeight="1">
      <c r="C164" s="160"/>
    </row>
    <row r="165" spans="3:3" ht="12.75" customHeight="1">
      <c r="C165" s="160"/>
    </row>
    <row r="166" spans="3:3" ht="12.75" customHeight="1">
      <c r="C166" s="160"/>
    </row>
    <row r="167" spans="3:3" ht="12.75" customHeight="1">
      <c r="C167" s="160"/>
    </row>
    <row r="168" spans="3:3" ht="12.75" customHeight="1">
      <c r="C168" s="160"/>
    </row>
    <row r="169" spans="3:3" ht="12.75" customHeight="1">
      <c r="C169" s="160"/>
    </row>
    <row r="170" spans="3:3" ht="12.75" customHeight="1">
      <c r="C170" s="160"/>
    </row>
    <row r="171" spans="3:3" ht="12.75" customHeight="1">
      <c r="C171" s="160"/>
    </row>
    <row r="172" spans="3:3" ht="12.75" customHeight="1">
      <c r="C172" s="160"/>
    </row>
    <row r="173" spans="3:3" ht="12.75" customHeight="1">
      <c r="C173" s="160"/>
    </row>
    <row r="174" spans="3:3" ht="12.75" customHeight="1">
      <c r="C174" s="160"/>
    </row>
    <row r="175" spans="3:3" ht="12.75" customHeight="1">
      <c r="C175" s="160"/>
    </row>
    <row r="176" spans="3:3" ht="12.75" customHeight="1">
      <c r="C176" s="160"/>
    </row>
    <row r="177" spans="3:3" ht="12.75" customHeight="1">
      <c r="C177" s="160"/>
    </row>
    <row r="178" spans="3:3" ht="12.75" customHeight="1">
      <c r="C178" s="160"/>
    </row>
    <row r="179" spans="3:3" ht="12.75" customHeight="1">
      <c r="C179" s="160"/>
    </row>
    <row r="180" spans="3:3" ht="12.75" customHeight="1">
      <c r="C180" s="160"/>
    </row>
    <row r="181" spans="3:3" ht="12.75" customHeight="1">
      <c r="C181" s="160"/>
    </row>
    <row r="182" spans="3:3" ht="12.75" customHeight="1">
      <c r="C182" s="160"/>
    </row>
    <row r="183" spans="3:3" ht="12.75" customHeight="1">
      <c r="C183" s="160"/>
    </row>
    <row r="184" spans="3:3" ht="12.75" customHeight="1">
      <c r="C184" s="160"/>
    </row>
    <row r="185" spans="3:3" ht="12.75" customHeight="1">
      <c r="C185" s="160"/>
    </row>
    <row r="186" spans="3:3" ht="12.75" customHeight="1">
      <c r="C186" s="160"/>
    </row>
    <row r="187" spans="3:3" ht="12.75" customHeight="1">
      <c r="C187" s="160"/>
    </row>
    <row r="188" spans="3:3" ht="12.75" customHeight="1">
      <c r="C188" s="160"/>
    </row>
    <row r="189" spans="3:3" ht="12.75" customHeight="1">
      <c r="C189" s="160"/>
    </row>
    <row r="190" spans="3:3" ht="12.75" customHeight="1">
      <c r="C190" s="160"/>
    </row>
    <row r="191" spans="3:3" ht="12.75" customHeight="1">
      <c r="C191" s="160"/>
    </row>
    <row r="192" spans="3:3" ht="12.75" customHeight="1">
      <c r="C192" s="160"/>
    </row>
    <row r="193" spans="3:3" ht="12.75" customHeight="1">
      <c r="C193" s="160"/>
    </row>
    <row r="194" spans="3:3" ht="12.75" customHeight="1">
      <c r="C194" s="160"/>
    </row>
    <row r="195" spans="3:3" ht="12.75" customHeight="1">
      <c r="C195" s="160"/>
    </row>
    <row r="196" spans="3:3" ht="12.75" customHeight="1">
      <c r="C196" s="160"/>
    </row>
    <row r="197" spans="3:3" ht="12.75" customHeight="1">
      <c r="C197" s="160"/>
    </row>
    <row r="198" spans="3:3" ht="12.75" customHeight="1">
      <c r="C198" s="160"/>
    </row>
    <row r="199" spans="3:3" ht="12.75" customHeight="1">
      <c r="C199" s="160"/>
    </row>
    <row r="200" spans="3:3" ht="12.75" customHeight="1">
      <c r="C200" s="160"/>
    </row>
    <row r="201" spans="3:3" ht="12.75" customHeight="1">
      <c r="C201" s="160"/>
    </row>
    <row r="202" spans="3:3" ht="12.75" customHeight="1">
      <c r="C202" s="160"/>
    </row>
    <row r="203" spans="3:3" ht="12.75" customHeight="1">
      <c r="C203" s="160"/>
    </row>
    <row r="204" spans="3:3" ht="12.75" customHeight="1">
      <c r="C204" s="160"/>
    </row>
    <row r="205" spans="3:3" ht="12.75" customHeight="1">
      <c r="C205" s="160"/>
    </row>
    <row r="206" spans="3:3" ht="12.75" customHeight="1">
      <c r="C206" s="160"/>
    </row>
    <row r="207" spans="3:3" ht="12.75" customHeight="1">
      <c r="C207" s="160"/>
    </row>
    <row r="208" spans="3:3" ht="12.75" customHeight="1">
      <c r="C208" s="160"/>
    </row>
    <row r="209" spans="3:3" ht="12.75" customHeight="1">
      <c r="C209" s="160"/>
    </row>
    <row r="210" spans="3:3" ht="12.75" customHeight="1">
      <c r="C210" s="160"/>
    </row>
    <row r="211" spans="3:3" ht="12.75" customHeight="1">
      <c r="C211" s="160"/>
    </row>
    <row r="212" spans="3:3" ht="12.75" customHeight="1">
      <c r="C212" s="160"/>
    </row>
    <row r="213" spans="3:3" ht="12.75" customHeight="1">
      <c r="C213" s="160"/>
    </row>
    <row r="214" spans="3:3" ht="12.75" customHeight="1">
      <c r="C214" s="160"/>
    </row>
    <row r="215" spans="3:3" ht="12.75" customHeight="1">
      <c r="C215" s="160"/>
    </row>
    <row r="216" spans="3:3" ht="12.75" customHeight="1">
      <c r="C216" s="160"/>
    </row>
    <row r="217" spans="3:3" ht="12.75" customHeight="1">
      <c r="C217" s="160"/>
    </row>
    <row r="218" spans="3:3" ht="12.75" customHeight="1">
      <c r="C218" s="160"/>
    </row>
    <row r="219" spans="3:3" ht="12.75" customHeight="1">
      <c r="C219" s="160"/>
    </row>
    <row r="220" spans="3:3" ht="12.75" customHeight="1">
      <c r="C220" s="160"/>
    </row>
    <row r="221" spans="3:3" ht="12.75" customHeight="1">
      <c r="C221" s="160"/>
    </row>
    <row r="222" spans="3:3" ht="12.75" customHeight="1">
      <c r="C222" s="160"/>
    </row>
    <row r="223" spans="3:3" ht="12.75" customHeight="1">
      <c r="C223" s="160"/>
    </row>
    <row r="224" spans="3:3" ht="12.75" customHeight="1">
      <c r="C224" s="160"/>
    </row>
    <row r="225" spans="3:3" ht="12.75" customHeight="1">
      <c r="C225" s="160"/>
    </row>
    <row r="226" spans="3:3" ht="12.75" customHeight="1">
      <c r="C226" s="160"/>
    </row>
    <row r="227" spans="3:3" ht="12.75" customHeight="1">
      <c r="C227" s="160"/>
    </row>
    <row r="228" spans="3:3" ht="12.75" customHeight="1">
      <c r="C228" s="160"/>
    </row>
    <row r="229" spans="3:3" ht="12.75" customHeight="1">
      <c r="C229" s="160"/>
    </row>
    <row r="230" spans="3:3" ht="12.75" customHeight="1">
      <c r="C230" s="160"/>
    </row>
    <row r="231" spans="3:3" ht="12.75" customHeight="1">
      <c r="C231" s="160"/>
    </row>
    <row r="232" spans="3:3" ht="12.75" customHeight="1">
      <c r="C232" s="160"/>
    </row>
    <row r="233" spans="3:3" ht="12.75" customHeight="1">
      <c r="C233" s="160"/>
    </row>
    <row r="234" spans="3:3" ht="12.75" customHeight="1">
      <c r="C234" s="160"/>
    </row>
    <row r="235" spans="3:3" ht="12.75" customHeight="1">
      <c r="C235" s="160"/>
    </row>
    <row r="236" spans="3:3" ht="12.75" customHeight="1">
      <c r="C236" s="160"/>
    </row>
    <row r="237" spans="3:3" ht="12.75" customHeight="1">
      <c r="C237" s="160"/>
    </row>
    <row r="238" spans="3:3" ht="12.75" customHeight="1">
      <c r="C238" s="160"/>
    </row>
    <row r="239" spans="3:3" ht="12.75" customHeight="1">
      <c r="C239" s="160"/>
    </row>
    <row r="240" spans="3:3" ht="12.75" customHeight="1">
      <c r="C240" s="160"/>
    </row>
    <row r="241" spans="3:3" ht="12.75" customHeight="1">
      <c r="C241" s="160"/>
    </row>
    <row r="242" spans="3:3" ht="12.75" customHeight="1">
      <c r="C242" s="160"/>
    </row>
    <row r="243" spans="3:3" ht="12.75" customHeight="1">
      <c r="C243" s="160"/>
    </row>
    <row r="244" spans="3:3" ht="12.75" customHeight="1">
      <c r="C244" s="160"/>
    </row>
    <row r="245" spans="3:3" ht="12.75" customHeight="1">
      <c r="C245" s="160"/>
    </row>
    <row r="246" spans="3:3" ht="12.75" customHeight="1">
      <c r="C246" s="160"/>
    </row>
    <row r="247" spans="3:3" ht="12.75" customHeight="1">
      <c r="C247" s="160"/>
    </row>
    <row r="248" spans="3:3" ht="12.75" customHeight="1">
      <c r="C248" s="160"/>
    </row>
    <row r="249" spans="3:3" ht="12.75" customHeight="1">
      <c r="C249" s="160"/>
    </row>
    <row r="250" spans="3:3" ht="12.75" customHeight="1">
      <c r="C250" s="160"/>
    </row>
    <row r="251" spans="3:3" ht="12.75" customHeight="1">
      <c r="C251" s="160"/>
    </row>
    <row r="252" spans="3:3" ht="12.75" customHeight="1">
      <c r="C252" s="160"/>
    </row>
    <row r="253" spans="3:3" ht="12.75" customHeight="1">
      <c r="C253" s="160"/>
    </row>
    <row r="254" spans="3:3" ht="12.75" customHeight="1">
      <c r="C254" s="160"/>
    </row>
    <row r="255" spans="3:3" ht="12.75" customHeight="1">
      <c r="C255" s="160"/>
    </row>
    <row r="256" spans="3:3" ht="12.75" customHeight="1">
      <c r="C256" s="160"/>
    </row>
    <row r="257" spans="3:3" ht="12.75" customHeight="1">
      <c r="C257" s="160"/>
    </row>
    <row r="258" spans="3:3" ht="12.75" customHeight="1">
      <c r="C258" s="160"/>
    </row>
    <row r="259" spans="3:3" ht="12.75" customHeight="1">
      <c r="C259" s="160"/>
    </row>
    <row r="260" spans="3:3" ht="12.75" customHeight="1">
      <c r="C260" s="160"/>
    </row>
    <row r="261" spans="3:3" ht="12.75" customHeight="1">
      <c r="C261" s="160"/>
    </row>
    <row r="262" spans="3:3" ht="12.75" customHeight="1">
      <c r="C262" s="160"/>
    </row>
    <row r="263" spans="3:3" ht="12.75" customHeight="1">
      <c r="C263" s="160"/>
    </row>
    <row r="264" spans="3:3" ht="12.75" customHeight="1">
      <c r="C264" s="160"/>
    </row>
    <row r="265" spans="3:3" ht="12.75" customHeight="1">
      <c r="C265" s="160"/>
    </row>
    <row r="266" spans="3:3" ht="12.75" customHeight="1">
      <c r="C266" s="160"/>
    </row>
    <row r="267" spans="3:3" ht="12.75" customHeight="1">
      <c r="C267" s="160"/>
    </row>
    <row r="268" spans="3:3" ht="12.75" customHeight="1">
      <c r="C268" s="160"/>
    </row>
    <row r="269" spans="3:3" ht="12.75" customHeight="1">
      <c r="C269" s="160"/>
    </row>
    <row r="270" spans="3:3" ht="12.75" customHeight="1">
      <c r="C270" s="160"/>
    </row>
    <row r="271" spans="3:3" ht="12.75" customHeight="1">
      <c r="C271" s="160"/>
    </row>
    <row r="272" spans="3:3" ht="12.75" customHeight="1">
      <c r="C272" s="160"/>
    </row>
    <row r="273" spans="3:3" ht="12.75" customHeight="1">
      <c r="C273" s="160"/>
    </row>
    <row r="274" spans="3:3" ht="12.75" customHeight="1">
      <c r="C274" s="160"/>
    </row>
    <row r="275" spans="3:3" ht="12.75" customHeight="1">
      <c r="C275" s="160"/>
    </row>
    <row r="276" spans="3:3" ht="12.75" customHeight="1">
      <c r="C276" s="160"/>
    </row>
    <row r="277" spans="3:3" ht="12.75" customHeight="1">
      <c r="C277" s="160"/>
    </row>
    <row r="278" spans="3:3" ht="12.75" customHeight="1">
      <c r="C278" s="160"/>
    </row>
    <row r="279" spans="3:3" ht="12.75" customHeight="1">
      <c r="C279" s="160"/>
    </row>
    <row r="280" spans="3:3" ht="12.75" customHeight="1">
      <c r="C280" s="160"/>
    </row>
    <row r="281" spans="3:3" ht="12.75" customHeight="1">
      <c r="C281" s="160"/>
    </row>
    <row r="282" spans="3:3" ht="12.75" customHeight="1">
      <c r="C282" s="160"/>
    </row>
    <row r="283" spans="3:3" ht="12.75" customHeight="1">
      <c r="C283" s="160"/>
    </row>
    <row r="284" spans="3:3" ht="12.75" customHeight="1">
      <c r="C284" s="160"/>
    </row>
    <row r="285" spans="3:3" ht="12.75" customHeight="1">
      <c r="C285" s="160"/>
    </row>
    <row r="286" spans="3:3" ht="12.75" customHeight="1">
      <c r="C286" s="160"/>
    </row>
    <row r="287" spans="3:3" ht="12.75" customHeight="1">
      <c r="C287" s="160"/>
    </row>
    <row r="288" spans="3:3" ht="12.75" customHeight="1">
      <c r="C288" s="160"/>
    </row>
    <row r="289" spans="3:3" ht="12.75" customHeight="1">
      <c r="C289" s="160"/>
    </row>
    <row r="290" spans="3:3" ht="12.75" customHeight="1">
      <c r="C290" s="160"/>
    </row>
    <row r="291" spans="3:3" ht="12.75" customHeight="1">
      <c r="C291" s="160"/>
    </row>
    <row r="292" spans="3:3" ht="12.75" customHeight="1">
      <c r="C292" s="160"/>
    </row>
    <row r="293" spans="3:3" ht="12.75" customHeight="1">
      <c r="C293" s="160"/>
    </row>
    <row r="294" spans="3:3" ht="12.75" customHeight="1">
      <c r="C294" s="160"/>
    </row>
    <row r="295" spans="3:3" ht="12.75" customHeight="1">
      <c r="C295" s="160"/>
    </row>
    <row r="296" spans="3:3" ht="12.75" customHeight="1">
      <c r="C296" s="160"/>
    </row>
    <row r="297" spans="3:3" ht="12.75" customHeight="1">
      <c r="C297" s="160"/>
    </row>
    <row r="298" spans="3:3" ht="12.75" customHeight="1">
      <c r="C298" s="160"/>
    </row>
    <row r="299" spans="3:3" ht="12.75" customHeight="1">
      <c r="C299" s="160"/>
    </row>
    <row r="300" spans="3:3" ht="12.75" customHeight="1">
      <c r="C300" s="160"/>
    </row>
    <row r="301" spans="3:3" ht="12.75" customHeight="1">
      <c r="C301" s="160"/>
    </row>
    <row r="302" spans="3:3" ht="12.75" customHeight="1">
      <c r="C302" s="160"/>
    </row>
    <row r="303" spans="3:3" ht="12.75" customHeight="1">
      <c r="C303" s="160"/>
    </row>
    <row r="304" spans="3:3" ht="12.75" customHeight="1">
      <c r="C304" s="160"/>
    </row>
    <row r="305" spans="3:3" ht="12.75" customHeight="1">
      <c r="C305" s="160"/>
    </row>
    <row r="306" spans="3:3" ht="12.75" customHeight="1">
      <c r="C306" s="160"/>
    </row>
    <row r="307" spans="3:3" ht="12.75" customHeight="1">
      <c r="C307" s="160"/>
    </row>
    <row r="308" spans="3:3" ht="12.75" customHeight="1">
      <c r="C308" s="160"/>
    </row>
    <row r="309" spans="3:3" ht="12.75" customHeight="1">
      <c r="C309" s="160"/>
    </row>
    <row r="310" spans="3:3" ht="12.75" customHeight="1">
      <c r="C310" s="160"/>
    </row>
    <row r="311" spans="3:3" ht="12.75" customHeight="1">
      <c r="C311" s="160"/>
    </row>
    <row r="312" spans="3:3" ht="12.75" customHeight="1">
      <c r="C312" s="160"/>
    </row>
    <row r="313" spans="3:3" ht="12.75" customHeight="1">
      <c r="C313" s="160"/>
    </row>
    <row r="314" spans="3:3" ht="12.75" customHeight="1">
      <c r="C314" s="160"/>
    </row>
    <row r="315" spans="3:3" ht="12.75" customHeight="1">
      <c r="C315" s="160"/>
    </row>
    <row r="316" spans="3:3" ht="12.75" customHeight="1">
      <c r="C316" s="160"/>
    </row>
    <row r="317" spans="3:3" ht="12.75" customHeight="1">
      <c r="C317" s="160"/>
    </row>
    <row r="318" spans="3:3" ht="12.75" customHeight="1">
      <c r="C318" s="160"/>
    </row>
    <row r="319" spans="3:3" ht="12.75" customHeight="1">
      <c r="C319" s="160"/>
    </row>
    <row r="320" spans="3:3" ht="12.75" customHeight="1">
      <c r="C320" s="160"/>
    </row>
    <row r="321" spans="3:3" ht="12.75" customHeight="1">
      <c r="C321" s="160"/>
    </row>
    <row r="322" spans="3:3" ht="12.75" customHeight="1">
      <c r="C322" s="160"/>
    </row>
    <row r="323" spans="3:3" ht="12.75" customHeight="1">
      <c r="C323" s="160"/>
    </row>
    <row r="324" spans="3:3" ht="12.75" customHeight="1">
      <c r="C324" s="160"/>
    </row>
    <row r="325" spans="3:3" ht="12.75" customHeight="1">
      <c r="C325" s="160"/>
    </row>
    <row r="326" spans="3:3" ht="12.75" customHeight="1">
      <c r="C326" s="160"/>
    </row>
    <row r="327" spans="3:3" ht="12.75" customHeight="1">
      <c r="C327" s="160"/>
    </row>
    <row r="328" spans="3:3" ht="12.75" customHeight="1">
      <c r="C328" s="160"/>
    </row>
    <row r="329" spans="3:3" ht="12.75" customHeight="1">
      <c r="C329" s="160"/>
    </row>
    <row r="330" spans="3:3" ht="12.75" customHeight="1">
      <c r="C330" s="160"/>
    </row>
    <row r="331" spans="3:3" ht="12.75" customHeight="1">
      <c r="C331" s="160"/>
    </row>
    <row r="332" spans="3:3" ht="12.75" customHeight="1">
      <c r="C332" s="160"/>
    </row>
    <row r="333" spans="3:3" ht="12.75" customHeight="1">
      <c r="C333" s="160"/>
    </row>
    <row r="334" spans="3:3" ht="12.75" customHeight="1">
      <c r="C334" s="160"/>
    </row>
    <row r="335" spans="3:3" ht="12.75" customHeight="1">
      <c r="C335" s="160"/>
    </row>
    <row r="336" spans="3:3" ht="12.75" customHeight="1">
      <c r="C336" s="160"/>
    </row>
    <row r="337" spans="3:3" ht="12.75" customHeight="1">
      <c r="C337" s="160"/>
    </row>
    <row r="338" spans="3:3" ht="12.75" customHeight="1">
      <c r="C338" s="160"/>
    </row>
    <row r="339" spans="3:3" ht="12.75" customHeight="1">
      <c r="C339" s="160"/>
    </row>
    <row r="340" spans="3:3" ht="12.75" customHeight="1">
      <c r="C340" s="160"/>
    </row>
    <row r="341" spans="3:3" ht="12.75" customHeight="1">
      <c r="C341" s="160"/>
    </row>
    <row r="342" spans="3:3" ht="12.75" customHeight="1">
      <c r="C342" s="160"/>
    </row>
    <row r="343" spans="3:3" ht="12.75" customHeight="1">
      <c r="C343" s="160"/>
    </row>
    <row r="344" spans="3:3" ht="12.75" customHeight="1">
      <c r="C344" s="160"/>
    </row>
    <row r="345" spans="3:3" ht="12.75" customHeight="1">
      <c r="C345" s="160"/>
    </row>
    <row r="346" spans="3:3" ht="12.75" customHeight="1">
      <c r="C346" s="160"/>
    </row>
    <row r="347" spans="3:3" ht="12.75" customHeight="1">
      <c r="C347" s="160"/>
    </row>
    <row r="348" spans="3:3" ht="12.75" customHeight="1">
      <c r="C348" s="160"/>
    </row>
    <row r="349" spans="3:3" ht="12.75" customHeight="1">
      <c r="C349" s="160"/>
    </row>
    <row r="350" spans="3:3" ht="12.75" customHeight="1">
      <c r="C350" s="160"/>
    </row>
    <row r="351" spans="3:3" ht="12.75" customHeight="1">
      <c r="C351" s="160"/>
    </row>
    <row r="352" spans="3:3" ht="12.75" customHeight="1">
      <c r="C352" s="160"/>
    </row>
    <row r="353" spans="3:3" ht="12.75" customHeight="1">
      <c r="C353" s="160"/>
    </row>
    <row r="354" spans="3:3" ht="12.75" customHeight="1">
      <c r="C354" s="160"/>
    </row>
    <row r="355" spans="3:3" ht="12.75" customHeight="1">
      <c r="C355" s="160"/>
    </row>
    <row r="356" spans="3:3" ht="12.75" customHeight="1">
      <c r="C356" s="160"/>
    </row>
    <row r="357" spans="3:3" ht="12.75" customHeight="1">
      <c r="C357" s="160"/>
    </row>
    <row r="358" spans="3:3" ht="12.75" customHeight="1">
      <c r="C358" s="160"/>
    </row>
    <row r="359" spans="3:3" ht="12.75" customHeight="1">
      <c r="C359" s="160"/>
    </row>
    <row r="360" spans="3:3" ht="12.75" customHeight="1">
      <c r="C360" s="160"/>
    </row>
    <row r="361" spans="3:3" ht="12.75" customHeight="1">
      <c r="C361" s="160"/>
    </row>
    <row r="362" spans="3:3" ht="12.75" customHeight="1">
      <c r="C362" s="160"/>
    </row>
    <row r="363" spans="3:3" ht="12.75" customHeight="1">
      <c r="C363" s="160"/>
    </row>
    <row r="364" spans="3:3" ht="12.75" customHeight="1">
      <c r="C364" s="160"/>
    </row>
    <row r="365" spans="3:3" ht="12.75" customHeight="1">
      <c r="C365" s="160"/>
    </row>
    <row r="366" spans="3:3" ht="12.75" customHeight="1">
      <c r="C366" s="160"/>
    </row>
    <row r="367" spans="3:3" ht="12.75" customHeight="1">
      <c r="C367" s="160"/>
    </row>
    <row r="368" spans="3:3" ht="12.75" customHeight="1">
      <c r="C368" s="160"/>
    </row>
    <row r="369" spans="3:3" ht="12.75" customHeight="1">
      <c r="C369" s="160"/>
    </row>
    <row r="370" spans="3:3" ht="12.75" customHeight="1">
      <c r="C370" s="160"/>
    </row>
    <row r="371" spans="3:3" ht="12.75" customHeight="1">
      <c r="C371" s="160"/>
    </row>
    <row r="372" spans="3:3" ht="12.75" customHeight="1">
      <c r="C372" s="160"/>
    </row>
    <row r="373" spans="3:3" ht="12.75" customHeight="1">
      <c r="C373" s="160"/>
    </row>
    <row r="374" spans="3:3" ht="12.75" customHeight="1">
      <c r="C374" s="160"/>
    </row>
    <row r="375" spans="3:3" ht="12.75" customHeight="1">
      <c r="C375" s="160"/>
    </row>
    <row r="376" spans="3:3" ht="12.75" customHeight="1">
      <c r="C376" s="160"/>
    </row>
    <row r="377" spans="3:3" ht="12.75" customHeight="1">
      <c r="C377" s="160"/>
    </row>
    <row r="378" spans="3:3" ht="12.75" customHeight="1">
      <c r="C378" s="160"/>
    </row>
    <row r="379" spans="3:3" ht="12.75" customHeight="1">
      <c r="C379" s="160"/>
    </row>
    <row r="380" spans="3:3" ht="12.75" customHeight="1">
      <c r="C380" s="160"/>
    </row>
    <row r="381" spans="3:3" ht="12.75" customHeight="1">
      <c r="C381" s="160"/>
    </row>
    <row r="382" spans="3:3" ht="12.75" customHeight="1">
      <c r="C382" s="160"/>
    </row>
    <row r="383" spans="3:3" ht="12.75" customHeight="1">
      <c r="C383" s="160"/>
    </row>
    <row r="384" spans="3:3" ht="12.75" customHeight="1">
      <c r="C384" s="160"/>
    </row>
    <row r="385" spans="3:3" ht="12.75" customHeight="1">
      <c r="C385" s="160"/>
    </row>
    <row r="386" spans="3:3" ht="12.75" customHeight="1">
      <c r="C386" s="160"/>
    </row>
    <row r="387" spans="3:3" ht="12.75" customHeight="1">
      <c r="C387" s="160"/>
    </row>
    <row r="388" spans="3:3" ht="12.75" customHeight="1">
      <c r="C388" s="160"/>
    </row>
    <row r="389" spans="3:3" ht="12.75" customHeight="1">
      <c r="C389" s="160"/>
    </row>
    <row r="390" spans="3:3" ht="12.75" customHeight="1">
      <c r="C390" s="160"/>
    </row>
    <row r="391" spans="3:3" ht="12.75" customHeight="1">
      <c r="C391" s="160"/>
    </row>
    <row r="392" spans="3:3" ht="12.75" customHeight="1">
      <c r="C392" s="160"/>
    </row>
    <row r="393" spans="3:3" ht="12.75" customHeight="1">
      <c r="C393" s="160"/>
    </row>
    <row r="394" spans="3:3" ht="12.75" customHeight="1">
      <c r="C394" s="160"/>
    </row>
    <row r="395" spans="3:3" ht="12.75" customHeight="1">
      <c r="C395" s="160"/>
    </row>
    <row r="396" spans="3:3" ht="12.75" customHeight="1">
      <c r="C396" s="160"/>
    </row>
    <row r="397" spans="3:3" ht="12.75" customHeight="1">
      <c r="C397" s="160"/>
    </row>
    <row r="398" spans="3:3" ht="12.75" customHeight="1">
      <c r="C398" s="160"/>
    </row>
    <row r="399" spans="3:3" ht="12.75" customHeight="1">
      <c r="C399" s="160"/>
    </row>
    <row r="400" spans="3:3" ht="12.75" customHeight="1">
      <c r="C400" s="160"/>
    </row>
    <row r="401" spans="3:3" ht="12.75" customHeight="1">
      <c r="C401" s="160"/>
    </row>
    <row r="402" spans="3:3" ht="12.75" customHeight="1">
      <c r="C402" s="160"/>
    </row>
    <row r="403" spans="3:3" ht="12.75" customHeight="1">
      <c r="C403" s="160"/>
    </row>
    <row r="404" spans="3:3" ht="12.75" customHeight="1">
      <c r="C404" s="160"/>
    </row>
    <row r="405" spans="3:3" ht="12.75" customHeight="1">
      <c r="C405" s="160"/>
    </row>
    <row r="406" spans="3:3" ht="12.75" customHeight="1">
      <c r="C406" s="160"/>
    </row>
    <row r="407" spans="3:3" ht="12.75" customHeight="1">
      <c r="C407" s="160"/>
    </row>
    <row r="408" spans="3:3" ht="12.75" customHeight="1">
      <c r="C408" s="160"/>
    </row>
    <row r="409" spans="3:3" ht="12.75" customHeight="1">
      <c r="C409" s="160"/>
    </row>
    <row r="410" spans="3:3" ht="12.75" customHeight="1">
      <c r="C410" s="160"/>
    </row>
    <row r="411" spans="3:3" ht="12.75" customHeight="1">
      <c r="C411" s="160"/>
    </row>
    <row r="412" spans="3:3" ht="12.75" customHeight="1">
      <c r="C412" s="160"/>
    </row>
    <row r="413" spans="3:3" ht="12.75" customHeight="1">
      <c r="C413" s="160"/>
    </row>
    <row r="414" spans="3:3" ht="12.75" customHeight="1">
      <c r="C414" s="160"/>
    </row>
    <row r="415" spans="3:3" ht="12.75" customHeight="1">
      <c r="C415" s="160"/>
    </row>
    <row r="416" spans="3:3" ht="12.75" customHeight="1">
      <c r="C416" s="160"/>
    </row>
    <row r="417" spans="3:3" ht="12.75" customHeight="1">
      <c r="C417" s="160"/>
    </row>
    <row r="418" spans="3:3" ht="12.75" customHeight="1">
      <c r="C418" s="160"/>
    </row>
    <row r="419" spans="3:3" ht="12.75" customHeight="1">
      <c r="C419" s="160"/>
    </row>
    <row r="420" spans="3:3" ht="12.75" customHeight="1">
      <c r="C420" s="160"/>
    </row>
    <row r="421" spans="3:3" ht="12.75" customHeight="1">
      <c r="C421" s="160"/>
    </row>
    <row r="422" spans="3:3" ht="12.75" customHeight="1">
      <c r="C422" s="160"/>
    </row>
    <row r="423" spans="3:3" ht="12.75" customHeight="1">
      <c r="C423" s="160"/>
    </row>
    <row r="424" spans="3:3" ht="12.75" customHeight="1">
      <c r="C424" s="160"/>
    </row>
    <row r="425" spans="3:3" ht="12.75" customHeight="1">
      <c r="C425" s="160"/>
    </row>
    <row r="426" spans="3:3" ht="12.75" customHeight="1">
      <c r="C426" s="160"/>
    </row>
    <row r="427" spans="3:3" ht="12.75" customHeight="1">
      <c r="C427" s="160"/>
    </row>
    <row r="428" spans="3:3" ht="12.75" customHeight="1">
      <c r="C428" s="160"/>
    </row>
    <row r="429" spans="3:3" ht="12.75" customHeight="1">
      <c r="C429" s="160"/>
    </row>
    <row r="430" spans="3:3" ht="12.75" customHeight="1">
      <c r="C430" s="160"/>
    </row>
    <row r="431" spans="3:3" ht="12.75" customHeight="1">
      <c r="C431" s="160"/>
    </row>
    <row r="432" spans="3:3" ht="12.75" customHeight="1">
      <c r="C432" s="160"/>
    </row>
    <row r="433" spans="3:3" ht="12.75" customHeight="1">
      <c r="C433" s="160"/>
    </row>
    <row r="434" spans="3:3" ht="12.75" customHeight="1">
      <c r="C434" s="160"/>
    </row>
    <row r="435" spans="3:3" ht="12.75" customHeight="1">
      <c r="C435" s="160"/>
    </row>
    <row r="436" spans="3:3" ht="12.75" customHeight="1">
      <c r="C436" s="160"/>
    </row>
    <row r="437" spans="3:3" ht="12.75" customHeight="1">
      <c r="C437" s="160"/>
    </row>
    <row r="438" spans="3:3" ht="12.75" customHeight="1">
      <c r="C438" s="160"/>
    </row>
    <row r="439" spans="3:3" ht="12.75" customHeight="1">
      <c r="C439" s="160"/>
    </row>
    <row r="440" spans="3:3" ht="12.75" customHeight="1">
      <c r="C440" s="160"/>
    </row>
    <row r="441" spans="3:3" ht="12.75" customHeight="1">
      <c r="C441" s="160"/>
    </row>
    <row r="442" spans="3:3" ht="12.75" customHeight="1">
      <c r="C442" s="160"/>
    </row>
    <row r="443" spans="3:3" ht="12.75" customHeight="1">
      <c r="C443" s="160"/>
    </row>
    <row r="444" spans="3:3" ht="12.75" customHeight="1">
      <c r="C444" s="160"/>
    </row>
    <row r="445" spans="3:3" ht="12.75" customHeight="1">
      <c r="C445" s="160"/>
    </row>
    <row r="446" spans="3:3" ht="12.75" customHeight="1">
      <c r="C446" s="160"/>
    </row>
    <row r="447" spans="3:3" ht="12.75" customHeight="1">
      <c r="C447" s="160"/>
    </row>
    <row r="448" spans="3:3" ht="12.75" customHeight="1">
      <c r="C448" s="160"/>
    </row>
    <row r="449" spans="3:3" ht="12.75" customHeight="1">
      <c r="C449" s="160"/>
    </row>
    <row r="450" spans="3:3" ht="12.75" customHeight="1">
      <c r="C450" s="160"/>
    </row>
    <row r="451" spans="3:3" ht="12.75" customHeight="1">
      <c r="C451" s="160"/>
    </row>
    <row r="452" spans="3:3" ht="12.75" customHeight="1">
      <c r="C452" s="160"/>
    </row>
    <row r="453" spans="3:3" ht="12.75" customHeight="1">
      <c r="C453" s="160"/>
    </row>
    <row r="454" spans="3:3" ht="12.75" customHeight="1">
      <c r="C454" s="160"/>
    </row>
    <row r="455" spans="3:3" ht="12.75" customHeight="1">
      <c r="C455" s="160"/>
    </row>
    <row r="456" spans="3:3" ht="12.75" customHeight="1">
      <c r="C456" s="160"/>
    </row>
    <row r="457" spans="3:3" ht="12.75" customHeight="1">
      <c r="C457" s="160"/>
    </row>
    <row r="458" spans="3:3" ht="12.75" customHeight="1">
      <c r="C458" s="160"/>
    </row>
    <row r="459" spans="3:3" ht="12.75" customHeight="1">
      <c r="C459" s="160"/>
    </row>
    <row r="460" spans="3:3" ht="12.75" customHeight="1">
      <c r="C460" s="160"/>
    </row>
    <row r="461" spans="3:3" ht="12.75" customHeight="1">
      <c r="C461" s="160"/>
    </row>
    <row r="462" spans="3:3" ht="12.75" customHeight="1">
      <c r="C462" s="160"/>
    </row>
    <row r="463" spans="3:3" ht="12.75" customHeight="1">
      <c r="C463" s="160"/>
    </row>
    <row r="464" spans="3:3" ht="12.75" customHeight="1">
      <c r="C464" s="160"/>
    </row>
    <row r="465" spans="3:3" ht="12.75" customHeight="1">
      <c r="C465" s="160"/>
    </row>
    <row r="466" spans="3:3" ht="12.75" customHeight="1">
      <c r="C466" s="160"/>
    </row>
    <row r="467" spans="3:3" ht="12.75" customHeight="1">
      <c r="C467" s="160"/>
    </row>
    <row r="468" spans="3:3" ht="12.75" customHeight="1">
      <c r="C468" s="160"/>
    </row>
    <row r="469" spans="3:3" ht="12.75" customHeight="1">
      <c r="C469" s="160"/>
    </row>
    <row r="470" spans="3:3" ht="12.75" customHeight="1">
      <c r="C470" s="160"/>
    </row>
    <row r="471" spans="3:3" ht="12.75" customHeight="1">
      <c r="C471" s="160"/>
    </row>
    <row r="472" spans="3:3" ht="12.75" customHeight="1">
      <c r="C472" s="160"/>
    </row>
    <row r="473" spans="3:3" ht="12.75" customHeight="1">
      <c r="C473" s="160"/>
    </row>
    <row r="474" spans="3:3" ht="12.75" customHeight="1">
      <c r="C474" s="160"/>
    </row>
    <row r="475" spans="3:3" ht="12.75" customHeight="1">
      <c r="C475" s="160"/>
    </row>
    <row r="476" spans="3:3" ht="12.75" customHeight="1">
      <c r="C476" s="160"/>
    </row>
    <row r="477" spans="3:3" ht="12.75" customHeight="1">
      <c r="C477" s="160"/>
    </row>
    <row r="478" spans="3:3" ht="12.75" customHeight="1">
      <c r="C478" s="160"/>
    </row>
    <row r="479" spans="3:3" ht="12.75" customHeight="1">
      <c r="C479" s="160"/>
    </row>
    <row r="480" spans="3:3" ht="12.75" customHeight="1">
      <c r="C480" s="160"/>
    </row>
    <row r="481" spans="3:3" ht="12.75" customHeight="1">
      <c r="C481" s="160"/>
    </row>
    <row r="482" spans="3:3" ht="12.75" customHeight="1">
      <c r="C482" s="160"/>
    </row>
    <row r="483" spans="3:3" ht="12.75" customHeight="1">
      <c r="C483" s="160"/>
    </row>
    <row r="484" spans="3:3" ht="12.75" customHeight="1">
      <c r="C484" s="160"/>
    </row>
    <row r="485" spans="3:3" ht="12.75" customHeight="1">
      <c r="C485" s="160"/>
    </row>
    <row r="486" spans="3:3" ht="12.75" customHeight="1">
      <c r="C486" s="160"/>
    </row>
    <row r="487" spans="3:3" ht="12.75" customHeight="1">
      <c r="C487" s="160"/>
    </row>
    <row r="488" spans="3:3" ht="12.75" customHeight="1">
      <c r="C488" s="160"/>
    </row>
    <row r="489" spans="3:3" ht="12.75" customHeight="1">
      <c r="C489" s="160"/>
    </row>
    <row r="490" spans="3:3" ht="12.75" customHeight="1">
      <c r="C490" s="160"/>
    </row>
    <row r="491" spans="3:3" ht="12.75" customHeight="1">
      <c r="C491" s="160"/>
    </row>
    <row r="492" spans="3:3" ht="12.75" customHeight="1">
      <c r="C492" s="160"/>
    </row>
    <row r="493" spans="3:3" ht="12.75" customHeight="1">
      <c r="C493" s="160"/>
    </row>
    <row r="494" spans="3:3" ht="12.75" customHeight="1">
      <c r="C494" s="160"/>
    </row>
    <row r="495" spans="3:3" ht="12.75" customHeight="1">
      <c r="C495" s="160"/>
    </row>
    <row r="496" spans="3:3" ht="12.75" customHeight="1">
      <c r="C496" s="160"/>
    </row>
    <row r="497" spans="3:3" ht="12.75" customHeight="1">
      <c r="C497" s="160"/>
    </row>
    <row r="498" spans="3:3" ht="12.75" customHeight="1">
      <c r="C498" s="160"/>
    </row>
    <row r="499" spans="3:3" ht="12.75" customHeight="1">
      <c r="C499" s="160"/>
    </row>
    <row r="500" spans="3:3" ht="12.75" customHeight="1">
      <c r="C500" s="160"/>
    </row>
    <row r="501" spans="3:3" ht="12.75" customHeight="1">
      <c r="C501" s="160"/>
    </row>
    <row r="502" spans="3:3" ht="12.75" customHeight="1">
      <c r="C502" s="160"/>
    </row>
    <row r="503" spans="3:3" ht="12.75" customHeight="1">
      <c r="C503" s="160"/>
    </row>
    <row r="504" spans="3:3" ht="12.75" customHeight="1">
      <c r="C504" s="160"/>
    </row>
    <row r="505" spans="3:3" ht="12.75" customHeight="1">
      <c r="C505" s="160"/>
    </row>
    <row r="506" spans="3:3" ht="12.75" customHeight="1">
      <c r="C506" s="160"/>
    </row>
    <row r="507" spans="3:3" ht="12.75" customHeight="1">
      <c r="C507" s="160"/>
    </row>
    <row r="508" spans="3:3" ht="12.75" customHeight="1">
      <c r="C508" s="160"/>
    </row>
    <row r="509" spans="3:3" ht="12.75" customHeight="1">
      <c r="C509" s="160"/>
    </row>
    <row r="510" spans="3:3" ht="12.75" customHeight="1">
      <c r="C510" s="160"/>
    </row>
    <row r="511" spans="3:3" ht="12.75" customHeight="1">
      <c r="C511" s="160"/>
    </row>
    <row r="512" spans="3:3" ht="12.75" customHeight="1">
      <c r="C512" s="160"/>
    </row>
    <row r="513" spans="3:3" ht="12.75" customHeight="1">
      <c r="C513" s="160"/>
    </row>
    <row r="514" spans="3:3" ht="12.75" customHeight="1">
      <c r="C514" s="160"/>
    </row>
    <row r="515" spans="3:3" ht="12.75" customHeight="1">
      <c r="C515" s="160"/>
    </row>
    <row r="516" spans="3:3" ht="12.75" customHeight="1">
      <c r="C516" s="160"/>
    </row>
    <row r="517" spans="3:3" ht="12.75" customHeight="1">
      <c r="C517" s="160"/>
    </row>
    <row r="518" spans="3:3" ht="12.75" customHeight="1">
      <c r="C518" s="160"/>
    </row>
    <row r="519" spans="3:3" ht="12.75" customHeight="1">
      <c r="C519" s="160"/>
    </row>
    <row r="520" spans="3:3" ht="12.75" customHeight="1">
      <c r="C520" s="160"/>
    </row>
    <row r="521" spans="3:3" ht="12.75" customHeight="1">
      <c r="C521" s="160"/>
    </row>
    <row r="522" spans="3:3" ht="12.75" customHeight="1">
      <c r="C522" s="160"/>
    </row>
    <row r="523" spans="3:3" ht="12.75" customHeight="1">
      <c r="C523" s="160"/>
    </row>
    <row r="524" spans="3:3" ht="12.75" customHeight="1">
      <c r="C524" s="160"/>
    </row>
    <row r="525" spans="3:3" ht="12.75" customHeight="1">
      <c r="C525" s="160"/>
    </row>
    <row r="526" spans="3:3" ht="12.75" customHeight="1">
      <c r="C526" s="160"/>
    </row>
    <row r="527" spans="3:3" ht="12.75" customHeight="1">
      <c r="C527" s="160"/>
    </row>
    <row r="528" spans="3:3" ht="12.75" customHeight="1">
      <c r="C528" s="160"/>
    </row>
    <row r="529" spans="3:3" ht="12.75" customHeight="1">
      <c r="C529" s="160"/>
    </row>
    <row r="530" spans="3:3" ht="12.75" customHeight="1">
      <c r="C530" s="160"/>
    </row>
    <row r="531" spans="3:3" ht="12.75" customHeight="1">
      <c r="C531" s="160"/>
    </row>
    <row r="532" spans="3:3" ht="12.75" customHeight="1">
      <c r="C532" s="160"/>
    </row>
    <row r="533" spans="3:3" ht="12.75" customHeight="1">
      <c r="C533" s="160"/>
    </row>
    <row r="534" spans="3:3" ht="12.75" customHeight="1">
      <c r="C534" s="160"/>
    </row>
    <row r="535" spans="3:3" ht="12.75" customHeight="1">
      <c r="C535" s="160"/>
    </row>
    <row r="536" spans="3:3" ht="12.75" customHeight="1">
      <c r="C536" s="160"/>
    </row>
    <row r="537" spans="3:3" ht="12.75" customHeight="1">
      <c r="C537" s="160"/>
    </row>
    <row r="538" spans="3:3" ht="12.75" customHeight="1">
      <c r="C538" s="160"/>
    </row>
    <row r="539" spans="3:3" ht="12.75" customHeight="1">
      <c r="C539" s="160"/>
    </row>
    <row r="540" spans="3:3" ht="12.75" customHeight="1">
      <c r="C540" s="160"/>
    </row>
    <row r="541" spans="3:3" ht="12.75" customHeight="1">
      <c r="C541" s="160"/>
    </row>
    <row r="542" spans="3:3" ht="12.75" customHeight="1">
      <c r="C542" s="160"/>
    </row>
    <row r="543" spans="3:3" ht="12.75" customHeight="1">
      <c r="C543" s="160"/>
    </row>
    <row r="544" spans="3:3" ht="12.75" customHeight="1">
      <c r="C544" s="160"/>
    </row>
    <row r="545" spans="3:3" ht="12.75" customHeight="1">
      <c r="C545" s="160"/>
    </row>
    <row r="546" spans="3:3" ht="12.75" customHeight="1">
      <c r="C546" s="160"/>
    </row>
    <row r="547" spans="3:3" ht="12.75" customHeight="1">
      <c r="C547" s="160"/>
    </row>
    <row r="548" spans="3:3" ht="12.75" customHeight="1">
      <c r="C548" s="160"/>
    </row>
    <row r="549" spans="3:3" ht="12.75" customHeight="1">
      <c r="C549" s="160"/>
    </row>
    <row r="550" spans="3:3" ht="12.75" customHeight="1">
      <c r="C550" s="160"/>
    </row>
    <row r="551" spans="3:3" ht="12.75" customHeight="1">
      <c r="C551" s="160"/>
    </row>
    <row r="552" spans="3:3" ht="12.75" customHeight="1">
      <c r="C552" s="160"/>
    </row>
    <row r="553" spans="3:3" ht="12.75" customHeight="1">
      <c r="C553" s="160"/>
    </row>
    <row r="554" spans="3:3" ht="12.75" customHeight="1">
      <c r="C554" s="160"/>
    </row>
    <row r="555" spans="3:3" ht="12.75" customHeight="1">
      <c r="C555" s="160"/>
    </row>
    <row r="556" spans="3:3" ht="12.75" customHeight="1">
      <c r="C556" s="160"/>
    </row>
    <row r="557" spans="3:3" ht="12.75" customHeight="1">
      <c r="C557" s="160"/>
    </row>
    <row r="558" spans="3:3" ht="12.75" customHeight="1">
      <c r="C558" s="160"/>
    </row>
    <row r="559" spans="3:3" ht="12.75" customHeight="1">
      <c r="C559" s="160"/>
    </row>
    <row r="560" spans="3:3" ht="12.75" customHeight="1">
      <c r="C560" s="160"/>
    </row>
    <row r="561" spans="3:3" ht="12.75" customHeight="1">
      <c r="C561" s="160"/>
    </row>
    <row r="562" spans="3:3" ht="12.75" customHeight="1">
      <c r="C562" s="160"/>
    </row>
    <row r="563" spans="3:3" ht="12.75" customHeight="1">
      <c r="C563" s="160"/>
    </row>
    <row r="564" spans="3:3" ht="12.75" customHeight="1">
      <c r="C564" s="160"/>
    </row>
    <row r="565" spans="3:3" ht="12.75" customHeight="1">
      <c r="C565" s="160"/>
    </row>
    <row r="566" spans="3:3" ht="12.75" customHeight="1">
      <c r="C566" s="160"/>
    </row>
    <row r="567" spans="3:3" ht="12.75" customHeight="1">
      <c r="C567" s="160"/>
    </row>
    <row r="568" spans="3:3" ht="12.75" customHeight="1">
      <c r="C568" s="160"/>
    </row>
    <row r="569" spans="3:3" ht="12.75" customHeight="1">
      <c r="C569" s="160"/>
    </row>
    <row r="570" spans="3:3" ht="12.75" customHeight="1">
      <c r="C570" s="160"/>
    </row>
    <row r="571" spans="3:3" ht="12.75" customHeight="1">
      <c r="C571" s="160"/>
    </row>
    <row r="572" spans="3:3" ht="12.75" customHeight="1">
      <c r="C572" s="160"/>
    </row>
    <row r="573" spans="3:3" ht="12.75" customHeight="1">
      <c r="C573" s="160"/>
    </row>
    <row r="574" spans="3:3" ht="12.75" customHeight="1">
      <c r="C574" s="160"/>
    </row>
    <row r="575" spans="3:3" ht="12.75" customHeight="1">
      <c r="C575" s="160"/>
    </row>
    <row r="576" spans="3:3" ht="12.75" customHeight="1">
      <c r="C576" s="160"/>
    </row>
    <row r="577" spans="3:3" ht="12.75" customHeight="1">
      <c r="C577" s="160"/>
    </row>
    <row r="578" spans="3:3" ht="12.75" customHeight="1">
      <c r="C578" s="160"/>
    </row>
    <row r="579" spans="3:3" ht="12.75" customHeight="1">
      <c r="C579" s="160"/>
    </row>
    <row r="580" spans="3:3" ht="12.75" customHeight="1">
      <c r="C580" s="160"/>
    </row>
    <row r="581" spans="3:3" ht="12.75" customHeight="1">
      <c r="C581" s="160"/>
    </row>
    <row r="582" spans="3:3" ht="12.75" customHeight="1">
      <c r="C582" s="160"/>
    </row>
    <row r="583" spans="3:3" ht="12.75" customHeight="1">
      <c r="C583" s="160"/>
    </row>
    <row r="584" spans="3:3" ht="12.75" customHeight="1">
      <c r="C584" s="160"/>
    </row>
    <row r="585" spans="3:3" ht="12.75" customHeight="1">
      <c r="C585" s="160"/>
    </row>
    <row r="586" spans="3:3" ht="12.75" customHeight="1">
      <c r="C586" s="160"/>
    </row>
    <row r="587" spans="3:3" ht="12.75" customHeight="1">
      <c r="C587" s="160"/>
    </row>
    <row r="588" spans="3:3" ht="12.75" customHeight="1">
      <c r="C588" s="160"/>
    </row>
    <row r="589" spans="3:3" ht="12.75" customHeight="1">
      <c r="C589" s="160"/>
    </row>
    <row r="590" spans="3:3" ht="12.75" customHeight="1">
      <c r="C590" s="160"/>
    </row>
    <row r="591" spans="3:3" ht="12.75" customHeight="1">
      <c r="C591" s="160"/>
    </row>
    <row r="592" spans="3:3" ht="12.75" customHeight="1">
      <c r="C592" s="160"/>
    </row>
    <row r="593" spans="3:3" ht="12.75" customHeight="1">
      <c r="C593" s="160"/>
    </row>
    <row r="594" spans="3:3" ht="12.75" customHeight="1">
      <c r="C594" s="160"/>
    </row>
    <row r="595" spans="3:3" ht="12.75" customHeight="1">
      <c r="C595" s="160"/>
    </row>
    <row r="596" spans="3:3" ht="12.75" customHeight="1">
      <c r="C596" s="160"/>
    </row>
    <row r="597" spans="3:3" ht="12.75" customHeight="1">
      <c r="C597" s="160"/>
    </row>
    <row r="598" spans="3:3" ht="12.75" customHeight="1">
      <c r="C598" s="160"/>
    </row>
    <row r="599" spans="3:3" ht="12.75" customHeight="1">
      <c r="C599" s="160"/>
    </row>
    <row r="600" spans="3:3" ht="12.75" customHeight="1">
      <c r="C600" s="160"/>
    </row>
    <row r="601" spans="3:3" ht="12.75" customHeight="1">
      <c r="C601" s="160"/>
    </row>
    <row r="602" spans="3:3" ht="12.75" customHeight="1">
      <c r="C602" s="160"/>
    </row>
    <row r="603" spans="3:3" ht="12.75" customHeight="1">
      <c r="C603" s="160"/>
    </row>
    <row r="604" spans="3:3" ht="12.75" customHeight="1">
      <c r="C604" s="160"/>
    </row>
    <row r="605" spans="3:3" ht="12.75" customHeight="1">
      <c r="C605" s="160"/>
    </row>
    <row r="606" spans="3:3" ht="12.75" customHeight="1">
      <c r="C606" s="160"/>
    </row>
    <row r="607" spans="3:3" ht="12.75" customHeight="1">
      <c r="C607" s="160"/>
    </row>
    <row r="608" spans="3:3" ht="12.75" customHeight="1">
      <c r="C608" s="160"/>
    </row>
    <row r="609" spans="3:3" ht="12.75" customHeight="1">
      <c r="C609" s="160"/>
    </row>
    <row r="610" spans="3:3" ht="12.75" customHeight="1">
      <c r="C610" s="160"/>
    </row>
    <row r="611" spans="3:3" ht="12.75" customHeight="1">
      <c r="C611" s="160"/>
    </row>
    <row r="612" spans="3:3" ht="12.75" customHeight="1">
      <c r="C612" s="160"/>
    </row>
    <row r="613" spans="3:3" ht="12.75" customHeight="1">
      <c r="C613" s="160"/>
    </row>
    <row r="614" spans="3:3" ht="12.75" customHeight="1">
      <c r="C614" s="160"/>
    </row>
    <row r="615" spans="3:3" ht="12.75" customHeight="1">
      <c r="C615" s="160"/>
    </row>
    <row r="616" spans="3:3" ht="12.75" customHeight="1">
      <c r="C616" s="160"/>
    </row>
    <row r="617" spans="3:3" ht="12.75" customHeight="1">
      <c r="C617" s="160"/>
    </row>
    <row r="618" spans="3:3" ht="12.75" customHeight="1">
      <c r="C618" s="160"/>
    </row>
    <row r="619" spans="3:3" ht="12.75" customHeight="1">
      <c r="C619" s="160"/>
    </row>
    <row r="620" spans="3:3" ht="12.75" customHeight="1">
      <c r="C620" s="160"/>
    </row>
    <row r="621" spans="3:3" ht="12.75" customHeight="1">
      <c r="C621" s="160"/>
    </row>
    <row r="622" spans="3:3" ht="12.75" customHeight="1">
      <c r="C622" s="160"/>
    </row>
    <row r="623" spans="3:3" ht="12.75" customHeight="1">
      <c r="C623" s="160"/>
    </row>
    <row r="624" spans="3:3" ht="12.75" customHeight="1">
      <c r="C624" s="160"/>
    </row>
    <row r="625" spans="3:3" ht="12.75" customHeight="1">
      <c r="C625" s="160"/>
    </row>
    <row r="626" spans="3:3" ht="12.75" customHeight="1">
      <c r="C626" s="160"/>
    </row>
    <row r="627" spans="3:3" ht="12.75" customHeight="1">
      <c r="C627" s="160"/>
    </row>
    <row r="628" spans="3:3" ht="12.75" customHeight="1">
      <c r="C628" s="160"/>
    </row>
    <row r="629" spans="3:3" ht="12.75" customHeight="1">
      <c r="C629" s="160"/>
    </row>
    <row r="630" spans="3:3" ht="12.75" customHeight="1">
      <c r="C630" s="160"/>
    </row>
    <row r="631" spans="3:3" ht="12.75" customHeight="1">
      <c r="C631" s="160"/>
    </row>
    <row r="632" spans="3:3" ht="12.75" customHeight="1">
      <c r="C632" s="160"/>
    </row>
    <row r="633" spans="3:3" ht="12.75" customHeight="1">
      <c r="C633" s="160"/>
    </row>
    <row r="634" spans="3:3" ht="12.75" customHeight="1">
      <c r="C634" s="160"/>
    </row>
    <row r="635" spans="3:3" ht="12.75" customHeight="1">
      <c r="C635" s="160"/>
    </row>
    <row r="636" spans="3:3" ht="12.75" customHeight="1">
      <c r="C636" s="160"/>
    </row>
    <row r="637" spans="3:3" ht="12.75" customHeight="1">
      <c r="C637" s="160"/>
    </row>
    <row r="638" spans="3:3" ht="12.75" customHeight="1">
      <c r="C638" s="160"/>
    </row>
    <row r="639" spans="3:3" ht="12.75" customHeight="1">
      <c r="C639" s="160"/>
    </row>
    <row r="640" spans="3:3" ht="12.75" customHeight="1">
      <c r="C640" s="160"/>
    </row>
    <row r="641" spans="3:3" ht="12.75" customHeight="1">
      <c r="C641" s="160"/>
    </row>
    <row r="642" spans="3:3" ht="12.75" customHeight="1">
      <c r="C642" s="160"/>
    </row>
    <row r="643" spans="3:3" ht="12.75" customHeight="1">
      <c r="C643" s="160"/>
    </row>
    <row r="644" spans="3:3" ht="12.75" customHeight="1">
      <c r="C644" s="160"/>
    </row>
    <row r="645" spans="3:3" ht="12.75" customHeight="1">
      <c r="C645" s="160"/>
    </row>
    <row r="646" spans="3:3" ht="12.75" customHeight="1">
      <c r="C646" s="160"/>
    </row>
    <row r="647" spans="3:3" ht="12.75" customHeight="1">
      <c r="C647" s="160"/>
    </row>
    <row r="648" spans="3:3" ht="12.75" customHeight="1">
      <c r="C648" s="160"/>
    </row>
    <row r="649" spans="3:3" ht="12.75" customHeight="1">
      <c r="C649" s="160"/>
    </row>
    <row r="650" spans="3:3" ht="12.75" customHeight="1">
      <c r="C650" s="160"/>
    </row>
    <row r="651" spans="3:3" ht="12.75" customHeight="1">
      <c r="C651" s="160"/>
    </row>
    <row r="652" spans="3:3" ht="12.75" customHeight="1">
      <c r="C652" s="160"/>
    </row>
    <row r="653" spans="3:3" ht="12.75" customHeight="1">
      <c r="C653" s="160"/>
    </row>
    <row r="654" spans="3:3" ht="12.75" customHeight="1">
      <c r="C654" s="160"/>
    </row>
    <row r="655" spans="3:3" ht="12.75" customHeight="1">
      <c r="C655" s="160"/>
    </row>
    <row r="656" spans="3:3" ht="12.75" customHeight="1">
      <c r="C656" s="160"/>
    </row>
    <row r="657" spans="3:3" ht="12.75" customHeight="1">
      <c r="C657" s="160"/>
    </row>
    <row r="658" spans="3:3" ht="12.75" customHeight="1">
      <c r="C658" s="160"/>
    </row>
    <row r="659" spans="3:3" ht="12.75" customHeight="1">
      <c r="C659" s="160"/>
    </row>
    <row r="660" spans="3:3" ht="12.75" customHeight="1">
      <c r="C660" s="160"/>
    </row>
    <row r="661" spans="3:3" ht="12.75" customHeight="1">
      <c r="C661" s="160"/>
    </row>
    <row r="662" spans="3:3" ht="12.75" customHeight="1">
      <c r="C662" s="160"/>
    </row>
    <row r="663" spans="3:3" ht="12.75" customHeight="1">
      <c r="C663" s="160"/>
    </row>
    <row r="664" spans="3:3" ht="12.75" customHeight="1">
      <c r="C664" s="160"/>
    </row>
    <row r="665" spans="3:3" ht="12.75" customHeight="1">
      <c r="C665" s="160"/>
    </row>
    <row r="666" spans="3:3" ht="12.75" customHeight="1">
      <c r="C666" s="160"/>
    </row>
    <row r="667" spans="3:3" ht="12.75" customHeight="1">
      <c r="C667" s="160"/>
    </row>
    <row r="668" spans="3:3" ht="12.75" customHeight="1">
      <c r="C668" s="160"/>
    </row>
    <row r="669" spans="3:3" ht="12.75" customHeight="1">
      <c r="C669" s="160"/>
    </row>
    <row r="670" spans="3:3" ht="12.75" customHeight="1">
      <c r="C670" s="160"/>
    </row>
    <row r="671" spans="3:3" ht="12.75" customHeight="1">
      <c r="C671" s="160"/>
    </row>
    <row r="672" spans="3:3" ht="12.75" customHeight="1">
      <c r="C672" s="160"/>
    </row>
    <row r="673" spans="3:3" ht="12.75" customHeight="1">
      <c r="C673" s="160"/>
    </row>
    <row r="674" spans="3:3" ht="12.75" customHeight="1">
      <c r="C674" s="160"/>
    </row>
    <row r="675" spans="3:3" ht="12.75" customHeight="1">
      <c r="C675" s="160"/>
    </row>
    <row r="676" spans="3:3" ht="12.75" customHeight="1">
      <c r="C676" s="160"/>
    </row>
    <row r="677" spans="3:3" ht="12.75" customHeight="1">
      <c r="C677" s="160"/>
    </row>
    <row r="678" spans="3:3" ht="12.75" customHeight="1">
      <c r="C678" s="160"/>
    </row>
    <row r="679" spans="3:3" ht="12.75" customHeight="1">
      <c r="C679" s="160"/>
    </row>
    <row r="680" spans="3:3" ht="12.75" customHeight="1">
      <c r="C680" s="160"/>
    </row>
    <row r="681" spans="3:3" ht="12.75" customHeight="1">
      <c r="C681" s="160"/>
    </row>
    <row r="682" spans="3:3" ht="12.75" customHeight="1">
      <c r="C682" s="160"/>
    </row>
    <row r="683" spans="3:3" ht="12.75" customHeight="1">
      <c r="C683" s="160"/>
    </row>
    <row r="684" spans="3:3" ht="12.75" customHeight="1">
      <c r="C684" s="160"/>
    </row>
    <row r="685" spans="3:3" ht="12.75" customHeight="1">
      <c r="C685" s="160"/>
    </row>
    <row r="686" spans="3:3" ht="12.75" customHeight="1">
      <c r="C686" s="160"/>
    </row>
    <row r="687" spans="3:3" ht="12.75" customHeight="1">
      <c r="C687" s="160"/>
    </row>
    <row r="688" spans="3:3" ht="12.75" customHeight="1">
      <c r="C688" s="160"/>
    </row>
    <row r="689" spans="3:3" ht="12.75" customHeight="1">
      <c r="C689" s="160"/>
    </row>
    <row r="690" spans="3:3" ht="12.75" customHeight="1">
      <c r="C690" s="160"/>
    </row>
    <row r="691" spans="3:3" ht="12.75" customHeight="1">
      <c r="C691" s="160"/>
    </row>
    <row r="692" spans="3:3" ht="12.75" customHeight="1">
      <c r="C692" s="160"/>
    </row>
    <row r="693" spans="3:3" ht="12.75" customHeight="1">
      <c r="C693" s="160"/>
    </row>
    <row r="694" spans="3:3" ht="12.75" customHeight="1">
      <c r="C694" s="160"/>
    </row>
    <row r="695" spans="3:3" ht="12.75" customHeight="1">
      <c r="C695" s="160"/>
    </row>
    <row r="696" spans="3:3" ht="12.75" customHeight="1">
      <c r="C696" s="160"/>
    </row>
    <row r="697" spans="3:3" ht="12.75" customHeight="1">
      <c r="C697" s="160"/>
    </row>
    <row r="698" spans="3:3" ht="12.75" customHeight="1">
      <c r="C698" s="160"/>
    </row>
    <row r="699" spans="3:3" ht="12.75" customHeight="1">
      <c r="C699" s="160"/>
    </row>
    <row r="700" spans="3:3" ht="12.75" customHeight="1">
      <c r="C700" s="160"/>
    </row>
    <row r="701" spans="3:3" ht="12.75" customHeight="1">
      <c r="C701" s="160"/>
    </row>
    <row r="702" spans="3:3" ht="12.75" customHeight="1">
      <c r="C702" s="160"/>
    </row>
    <row r="703" spans="3:3" ht="12.75" customHeight="1">
      <c r="C703" s="160"/>
    </row>
    <row r="704" spans="3:3" ht="12.75" customHeight="1">
      <c r="C704" s="160"/>
    </row>
    <row r="705" spans="3:3" ht="12.75" customHeight="1">
      <c r="C705" s="160"/>
    </row>
    <row r="706" spans="3:3" ht="12.75" customHeight="1">
      <c r="C706" s="160"/>
    </row>
    <row r="707" spans="3:3" ht="12.75" customHeight="1">
      <c r="C707" s="160"/>
    </row>
    <row r="708" spans="3:3" ht="12.75" customHeight="1">
      <c r="C708" s="160"/>
    </row>
    <row r="709" spans="3:3" ht="12.75" customHeight="1">
      <c r="C709" s="160"/>
    </row>
    <row r="710" spans="3:3" ht="12.75" customHeight="1">
      <c r="C710" s="160"/>
    </row>
    <row r="711" spans="3:3" ht="12.75" customHeight="1">
      <c r="C711" s="160"/>
    </row>
    <row r="712" spans="3:3" ht="12.75" customHeight="1">
      <c r="C712" s="160"/>
    </row>
    <row r="713" spans="3:3" ht="12.75" customHeight="1">
      <c r="C713" s="160"/>
    </row>
    <row r="714" spans="3:3" ht="12.75" customHeight="1">
      <c r="C714" s="160"/>
    </row>
    <row r="715" spans="3:3" ht="12.75" customHeight="1">
      <c r="C715" s="160"/>
    </row>
    <row r="716" spans="3:3" ht="12.75" customHeight="1">
      <c r="C716" s="160"/>
    </row>
    <row r="717" spans="3:3" ht="12.75" customHeight="1">
      <c r="C717" s="160"/>
    </row>
    <row r="718" spans="3:3" ht="12.75" customHeight="1">
      <c r="C718" s="160"/>
    </row>
    <row r="719" spans="3:3" ht="12.75" customHeight="1">
      <c r="C719" s="160"/>
    </row>
    <row r="720" spans="3:3" ht="12.75" customHeight="1">
      <c r="C720" s="160"/>
    </row>
    <row r="721" spans="3:3" ht="12.75" customHeight="1">
      <c r="C721" s="160"/>
    </row>
    <row r="722" spans="3:3" ht="12.75" customHeight="1">
      <c r="C722" s="160"/>
    </row>
    <row r="723" spans="3:3" ht="12.75" customHeight="1">
      <c r="C723" s="160"/>
    </row>
    <row r="724" spans="3:3" ht="12.75" customHeight="1">
      <c r="C724" s="160"/>
    </row>
    <row r="725" spans="3:3" ht="12.75" customHeight="1">
      <c r="C725" s="160"/>
    </row>
    <row r="726" spans="3:3" ht="12.75" customHeight="1">
      <c r="C726" s="160"/>
    </row>
    <row r="727" spans="3:3" ht="12.75" customHeight="1">
      <c r="C727" s="160"/>
    </row>
    <row r="728" spans="3:3" ht="12.75" customHeight="1">
      <c r="C728" s="160"/>
    </row>
    <row r="729" spans="3:3" ht="12.75" customHeight="1">
      <c r="C729" s="160"/>
    </row>
    <row r="730" spans="3:3" ht="12.75" customHeight="1">
      <c r="C730" s="160"/>
    </row>
    <row r="731" spans="3:3" ht="12.75" customHeight="1">
      <c r="C731" s="160"/>
    </row>
    <row r="732" spans="3:3" ht="12.75" customHeight="1">
      <c r="C732" s="160"/>
    </row>
    <row r="733" spans="3:3" ht="12.75" customHeight="1">
      <c r="C733" s="160"/>
    </row>
    <row r="734" spans="3:3" ht="12.75" customHeight="1">
      <c r="C734" s="160"/>
    </row>
    <row r="735" spans="3:3" ht="12.75" customHeight="1">
      <c r="C735" s="160"/>
    </row>
    <row r="736" spans="3:3" ht="12.75" customHeight="1">
      <c r="C736" s="160"/>
    </row>
    <row r="737" spans="3:3" ht="12.75" customHeight="1">
      <c r="C737" s="160"/>
    </row>
    <row r="738" spans="3:3" ht="12.75" customHeight="1">
      <c r="C738" s="160"/>
    </row>
    <row r="739" spans="3:3" ht="12.75" customHeight="1">
      <c r="C739" s="160"/>
    </row>
    <row r="740" spans="3:3" ht="12.75" customHeight="1">
      <c r="C740" s="160"/>
    </row>
    <row r="741" spans="3:3" ht="12.75" customHeight="1">
      <c r="C741" s="160"/>
    </row>
    <row r="742" spans="3:3" ht="12.75" customHeight="1">
      <c r="C742" s="160"/>
    </row>
    <row r="743" spans="3:3" ht="12.75" customHeight="1">
      <c r="C743" s="160"/>
    </row>
    <row r="744" spans="3:3" ht="12.75" customHeight="1">
      <c r="C744" s="160"/>
    </row>
    <row r="745" spans="3:3" ht="12.75" customHeight="1">
      <c r="C745" s="160"/>
    </row>
    <row r="746" spans="3:3" ht="12.75" customHeight="1">
      <c r="C746" s="160"/>
    </row>
    <row r="747" spans="3:3" ht="12.75" customHeight="1">
      <c r="C747" s="160"/>
    </row>
    <row r="748" spans="3:3" ht="12.75" customHeight="1">
      <c r="C748" s="160"/>
    </row>
    <row r="749" spans="3:3" ht="12.75" customHeight="1">
      <c r="C749" s="160"/>
    </row>
    <row r="750" spans="3:3" ht="12.75" customHeight="1">
      <c r="C750" s="160"/>
    </row>
    <row r="751" spans="3:3" ht="12.75" customHeight="1">
      <c r="C751" s="160"/>
    </row>
    <row r="752" spans="3:3" ht="12.75" customHeight="1">
      <c r="C752" s="160"/>
    </row>
    <row r="753" spans="3:3" ht="12.75" customHeight="1">
      <c r="C753" s="160"/>
    </row>
    <row r="754" spans="3:3" ht="12.75" customHeight="1">
      <c r="C754" s="160"/>
    </row>
    <row r="755" spans="3:3" ht="12.75" customHeight="1">
      <c r="C755" s="160"/>
    </row>
    <row r="756" spans="3:3" ht="12.75" customHeight="1">
      <c r="C756" s="160"/>
    </row>
    <row r="757" spans="3:3" ht="12.75" customHeight="1">
      <c r="C757" s="160"/>
    </row>
    <row r="758" spans="3:3" ht="12.75" customHeight="1">
      <c r="C758" s="160"/>
    </row>
    <row r="759" spans="3:3" ht="12.75" customHeight="1">
      <c r="C759" s="160"/>
    </row>
    <row r="760" spans="3:3" ht="12.75" customHeight="1">
      <c r="C760" s="160"/>
    </row>
    <row r="761" spans="3:3" ht="12.75" customHeight="1">
      <c r="C761" s="160"/>
    </row>
    <row r="762" spans="3:3" ht="12.75" customHeight="1">
      <c r="C762" s="160"/>
    </row>
    <row r="763" spans="3:3" ht="12.75" customHeight="1">
      <c r="C763" s="160"/>
    </row>
    <row r="764" spans="3:3" ht="12.75" customHeight="1">
      <c r="C764" s="160"/>
    </row>
    <row r="765" spans="3:3" ht="12.75" customHeight="1">
      <c r="C765" s="160"/>
    </row>
    <row r="766" spans="3:3" ht="12.75" customHeight="1">
      <c r="C766" s="160"/>
    </row>
    <row r="767" spans="3:3" ht="12.75" customHeight="1">
      <c r="C767" s="160"/>
    </row>
    <row r="768" spans="3:3" ht="12.75" customHeight="1">
      <c r="C768" s="160"/>
    </row>
    <row r="769" spans="3:3" ht="12.75" customHeight="1">
      <c r="C769" s="160"/>
    </row>
    <row r="770" spans="3:3" ht="12.75" customHeight="1">
      <c r="C770" s="160"/>
    </row>
    <row r="771" spans="3:3" ht="12.75" customHeight="1">
      <c r="C771" s="160"/>
    </row>
    <row r="772" spans="3:3" ht="12.75" customHeight="1">
      <c r="C772" s="160"/>
    </row>
    <row r="773" spans="3:3" ht="12.75" customHeight="1">
      <c r="C773" s="160"/>
    </row>
    <row r="774" spans="3:3" ht="12.75" customHeight="1">
      <c r="C774" s="160"/>
    </row>
    <row r="775" spans="3:3" ht="12.75" customHeight="1">
      <c r="C775" s="160"/>
    </row>
    <row r="776" spans="3:3" ht="12.75" customHeight="1">
      <c r="C776" s="160"/>
    </row>
    <row r="777" spans="3:3" ht="12.75" customHeight="1">
      <c r="C777" s="160"/>
    </row>
    <row r="778" spans="3:3" ht="12.75" customHeight="1">
      <c r="C778" s="160"/>
    </row>
    <row r="779" spans="3:3" ht="12.75" customHeight="1">
      <c r="C779" s="160"/>
    </row>
    <row r="780" spans="3:3" ht="12.75" customHeight="1">
      <c r="C780" s="160"/>
    </row>
    <row r="781" spans="3:3" ht="12.75" customHeight="1">
      <c r="C781" s="160"/>
    </row>
    <row r="782" spans="3:3" ht="12.75" customHeight="1">
      <c r="C782" s="160"/>
    </row>
    <row r="783" spans="3:3" ht="12.75" customHeight="1">
      <c r="C783" s="160"/>
    </row>
    <row r="784" spans="3:3" ht="12.75" customHeight="1">
      <c r="C784" s="160"/>
    </row>
    <row r="785" spans="3:3" ht="12.75" customHeight="1">
      <c r="C785" s="160"/>
    </row>
    <row r="786" spans="3:3" ht="12.75" customHeight="1">
      <c r="C786" s="160"/>
    </row>
    <row r="787" spans="3:3" ht="12.75" customHeight="1">
      <c r="C787" s="160"/>
    </row>
    <row r="788" spans="3:3" ht="12.75" customHeight="1">
      <c r="C788" s="160"/>
    </row>
    <row r="789" spans="3:3" ht="12.75" customHeight="1">
      <c r="C789" s="160"/>
    </row>
    <row r="790" spans="3:3" ht="12.75" customHeight="1">
      <c r="C790" s="160"/>
    </row>
    <row r="791" spans="3:3" ht="12.75" customHeight="1">
      <c r="C791" s="160"/>
    </row>
    <row r="792" spans="3:3" ht="12.75" customHeight="1">
      <c r="C792" s="160"/>
    </row>
    <row r="793" spans="3:3" ht="12.75" customHeight="1">
      <c r="C793" s="160"/>
    </row>
    <row r="794" spans="3:3" ht="12.75" customHeight="1">
      <c r="C794" s="160"/>
    </row>
    <row r="795" spans="3:3" ht="12.75" customHeight="1">
      <c r="C795" s="160"/>
    </row>
    <row r="796" spans="3:3" ht="12.75" customHeight="1">
      <c r="C796" s="160"/>
    </row>
    <row r="797" spans="3:3" ht="12.75" customHeight="1">
      <c r="C797" s="160"/>
    </row>
    <row r="798" spans="3:3" ht="12.75" customHeight="1">
      <c r="C798" s="160"/>
    </row>
    <row r="799" spans="3:3" ht="12.75" customHeight="1">
      <c r="C799" s="160"/>
    </row>
    <row r="800" spans="3:3" ht="12.75" customHeight="1">
      <c r="C800" s="160"/>
    </row>
    <row r="801" spans="3:3" ht="12.75" customHeight="1">
      <c r="C801" s="160"/>
    </row>
    <row r="802" spans="3:3" ht="12.75" customHeight="1">
      <c r="C802" s="160"/>
    </row>
    <row r="803" spans="3:3" ht="12.75" customHeight="1">
      <c r="C803" s="160"/>
    </row>
    <row r="804" spans="3:3" ht="12.75" customHeight="1">
      <c r="C804" s="160"/>
    </row>
    <row r="805" spans="3:3" ht="12.75" customHeight="1">
      <c r="C805" s="160"/>
    </row>
    <row r="806" spans="3:3" ht="12.75" customHeight="1">
      <c r="C806" s="160"/>
    </row>
    <row r="807" spans="3:3" ht="12.75" customHeight="1">
      <c r="C807" s="160"/>
    </row>
    <row r="808" spans="3:3" ht="12.75" customHeight="1">
      <c r="C808" s="160"/>
    </row>
    <row r="809" spans="3:3" ht="12.75" customHeight="1">
      <c r="C809" s="160"/>
    </row>
    <row r="810" spans="3:3" ht="12.75" customHeight="1">
      <c r="C810" s="160"/>
    </row>
    <row r="811" spans="3:3" ht="12.75" customHeight="1">
      <c r="C811" s="160"/>
    </row>
    <row r="812" spans="3:3" ht="12.75" customHeight="1">
      <c r="C812" s="160"/>
    </row>
    <row r="813" spans="3:3" ht="12.75" customHeight="1">
      <c r="C813" s="160"/>
    </row>
    <row r="814" spans="3:3" ht="12.75" customHeight="1">
      <c r="C814" s="160"/>
    </row>
    <row r="815" spans="3:3" ht="12.75" customHeight="1">
      <c r="C815" s="160"/>
    </row>
    <row r="816" spans="3:3" ht="12.75" customHeight="1">
      <c r="C816" s="160"/>
    </row>
    <row r="817" spans="3:3" ht="12.75" customHeight="1">
      <c r="C817" s="160"/>
    </row>
    <row r="818" spans="3:3" ht="12.75" customHeight="1">
      <c r="C818" s="160"/>
    </row>
    <row r="819" spans="3:3" ht="12.75" customHeight="1">
      <c r="C819" s="160"/>
    </row>
    <row r="820" spans="3:3" ht="12.75" customHeight="1">
      <c r="C820" s="160"/>
    </row>
    <row r="821" spans="3:3" ht="12.75" customHeight="1">
      <c r="C821" s="160"/>
    </row>
    <row r="822" spans="3:3" ht="12.75" customHeight="1">
      <c r="C822" s="160"/>
    </row>
    <row r="823" spans="3:3" ht="12.75" customHeight="1">
      <c r="C823" s="160"/>
    </row>
    <row r="824" spans="3:3" ht="12.75" customHeight="1">
      <c r="C824" s="160"/>
    </row>
    <row r="825" spans="3:3" ht="12.75" customHeight="1">
      <c r="C825" s="160"/>
    </row>
    <row r="826" spans="3:3" ht="12.75" customHeight="1">
      <c r="C826" s="160"/>
    </row>
    <row r="827" spans="3:3" ht="12.75" customHeight="1">
      <c r="C827" s="160"/>
    </row>
    <row r="828" spans="3:3" ht="12.75" customHeight="1">
      <c r="C828" s="160"/>
    </row>
    <row r="829" spans="3:3" ht="12.75" customHeight="1">
      <c r="C829" s="160"/>
    </row>
    <row r="830" spans="3:3" ht="12.75" customHeight="1">
      <c r="C830" s="160"/>
    </row>
    <row r="831" spans="3:3" ht="12.75" customHeight="1">
      <c r="C831" s="160"/>
    </row>
    <row r="832" spans="3:3" ht="12.75" customHeight="1">
      <c r="C832" s="160"/>
    </row>
    <row r="833" spans="3:3" ht="12.75" customHeight="1">
      <c r="C833" s="160"/>
    </row>
    <row r="834" spans="3:3" ht="12.75" customHeight="1">
      <c r="C834" s="160"/>
    </row>
    <row r="835" spans="3:3" ht="12.75" customHeight="1">
      <c r="C835" s="160"/>
    </row>
    <row r="836" spans="3:3" ht="12.75" customHeight="1">
      <c r="C836" s="160"/>
    </row>
    <row r="837" spans="3:3" ht="12.75" customHeight="1">
      <c r="C837" s="160"/>
    </row>
    <row r="838" spans="3:3" ht="12.75" customHeight="1">
      <c r="C838" s="160"/>
    </row>
    <row r="839" spans="3:3" ht="12.75" customHeight="1">
      <c r="C839" s="160"/>
    </row>
    <row r="840" spans="3:3" ht="12.75" customHeight="1">
      <c r="C840" s="160"/>
    </row>
    <row r="841" spans="3:3" ht="12.75" customHeight="1">
      <c r="C841" s="160"/>
    </row>
    <row r="842" spans="3:3" ht="12.75" customHeight="1">
      <c r="C842" s="160"/>
    </row>
    <row r="843" spans="3:3" ht="12.75" customHeight="1">
      <c r="C843" s="160"/>
    </row>
    <row r="844" spans="3:3" ht="12.75" customHeight="1">
      <c r="C844" s="160"/>
    </row>
    <row r="845" spans="3:3" ht="12.75" customHeight="1">
      <c r="C845" s="160"/>
    </row>
    <row r="846" spans="3:3" ht="12.75" customHeight="1">
      <c r="C846" s="160"/>
    </row>
    <row r="847" spans="3:3" ht="12.75" customHeight="1">
      <c r="C847" s="160"/>
    </row>
    <row r="848" spans="3:3" ht="12.75" customHeight="1">
      <c r="C848" s="160"/>
    </row>
    <row r="849" spans="3:3" ht="12.75" customHeight="1">
      <c r="C849" s="160"/>
    </row>
    <row r="850" spans="3:3" ht="12.75" customHeight="1">
      <c r="C850" s="160"/>
    </row>
    <row r="851" spans="3:3" ht="12.75" customHeight="1">
      <c r="C851" s="160"/>
    </row>
    <row r="852" spans="3:3" ht="12.75" customHeight="1">
      <c r="C852" s="160"/>
    </row>
    <row r="853" spans="3:3" ht="12.75" customHeight="1">
      <c r="C853" s="160"/>
    </row>
    <row r="854" spans="3:3" ht="12.75" customHeight="1">
      <c r="C854" s="160"/>
    </row>
    <row r="855" spans="3:3" ht="12.75" customHeight="1">
      <c r="C855" s="160"/>
    </row>
    <row r="856" spans="3:3" ht="12.75" customHeight="1">
      <c r="C856" s="160"/>
    </row>
    <row r="857" spans="3:3" ht="12.75" customHeight="1">
      <c r="C857" s="160"/>
    </row>
    <row r="858" spans="3:3" ht="12.75" customHeight="1">
      <c r="C858" s="160"/>
    </row>
    <row r="859" spans="3:3" ht="12.75" customHeight="1">
      <c r="C859" s="160"/>
    </row>
    <row r="860" spans="3:3" ht="12.75" customHeight="1">
      <c r="C860" s="160"/>
    </row>
    <row r="861" spans="3:3" ht="12.75" customHeight="1">
      <c r="C861" s="160"/>
    </row>
    <row r="862" spans="3:3" ht="12.75" customHeight="1">
      <c r="C862" s="160"/>
    </row>
    <row r="863" spans="3:3" ht="12.75" customHeight="1">
      <c r="C863" s="160"/>
    </row>
    <row r="864" spans="3:3" ht="12.75" customHeight="1">
      <c r="C864" s="160"/>
    </row>
    <row r="865" spans="3:3" ht="12.75" customHeight="1">
      <c r="C865" s="160"/>
    </row>
    <row r="866" spans="3:3" ht="12.75" customHeight="1">
      <c r="C866" s="160"/>
    </row>
    <row r="867" spans="3:3" ht="12.75" customHeight="1">
      <c r="C867" s="160"/>
    </row>
    <row r="868" spans="3:3" ht="12.75" customHeight="1">
      <c r="C868" s="160"/>
    </row>
    <row r="869" spans="3:3" ht="12.75" customHeight="1">
      <c r="C869" s="160"/>
    </row>
    <row r="870" spans="3:3" ht="12.75" customHeight="1">
      <c r="C870" s="160"/>
    </row>
    <row r="871" spans="3:3" ht="12.75" customHeight="1">
      <c r="C871" s="160"/>
    </row>
    <row r="872" spans="3:3" ht="12.75" customHeight="1">
      <c r="C872" s="160"/>
    </row>
    <row r="873" spans="3:3" ht="12.75" customHeight="1">
      <c r="C873" s="160"/>
    </row>
    <row r="874" spans="3:3" ht="12.75" customHeight="1">
      <c r="C874" s="160"/>
    </row>
    <row r="875" spans="3:3" ht="12.75" customHeight="1">
      <c r="C875" s="160"/>
    </row>
    <row r="876" spans="3:3" ht="12.75" customHeight="1">
      <c r="C876" s="160"/>
    </row>
    <row r="877" spans="3:3" ht="12.75" customHeight="1">
      <c r="C877" s="160"/>
    </row>
    <row r="878" spans="3:3" ht="12.75" customHeight="1">
      <c r="C878" s="160"/>
    </row>
    <row r="879" spans="3:3" ht="12.75" customHeight="1">
      <c r="C879" s="160"/>
    </row>
    <row r="880" spans="3:3" ht="12.75" customHeight="1">
      <c r="C880" s="160"/>
    </row>
    <row r="881" spans="3:3" ht="12.75" customHeight="1">
      <c r="C881" s="160"/>
    </row>
    <row r="882" spans="3:3" ht="12.75" customHeight="1">
      <c r="C882" s="160"/>
    </row>
    <row r="883" spans="3:3" ht="12.75" customHeight="1">
      <c r="C883" s="160"/>
    </row>
    <row r="884" spans="3:3" ht="12.75" customHeight="1">
      <c r="C884" s="160"/>
    </row>
    <row r="885" spans="3:3" ht="12.75" customHeight="1">
      <c r="C885" s="160"/>
    </row>
    <row r="886" spans="3:3" ht="12.75" customHeight="1">
      <c r="C886" s="160"/>
    </row>
    <row r="887" spans="3:3" ht="12.75" customHeight="1">
      <c r="C887" s="160"/>
    </row>
    <row r="888" spans="3:3" ht="12.75" customHeight="1">
      <c r="C888" s="160"/>
    </row>
    <row r="889" spans="3:3" ht="12.75" customHeight="1">
      <c r="C889" s="160"/>
    </row>
    <row r="890" spans="3:3" ht="12.75" customHeight="1">
      <c r="C890" s="160"/>
    </row>
    <row r="891" spans="3:3" ht="12.75" customHeight="1">
      <c r="C891" s="160"/>
    </row>
    <row r="892" spans="3:3" ht="12.75" customHeight="1">
      <c r="C892" s="160"/>
    </row>
    <row r="893" spans="3:3" ht="12.75" customHeight="1">
      <c r="C893" s="160"/>
    </row>
    <row r="894" spans="3:3" ht="12.75" customHeight="1">
      <c r="C894" s="160"/>
    </row>
    <row r="895" spans="3:3" ht="12.75" customHeight="1">
      <c r="C895" s="160"/>
    </row>
    <row r="896" spans="3:3" ht="12.75" customHeight="1">
      <c r="C896" s="160"/>
    </row>
    <row r="897" spans="3:3" ht="12.75" customHeight="1">
      <c r="C897" s="160"/>
    </row>
    <row r="898" spans="3:3" ht="12.75" customHeight="1">
      <c r="C898" s="160"/>
    </row>
    <row r="899" spans="3:3" ht="12.75" customHeight="1">
      <c r="C899" s="160"/>
    </row>
    <row r="900" spans="3:3" ht="12.75" customHeight="1">
      <c r="C900" s="160"/>
    </row>
    <row r="901" spans="3:3" ht="12.75" customHeight="1">
      <c r="C901" s="160"/>
    </row>
    <row r="902" spans="3:3" ht="12.75" customHeight="1">
      <c r="C902" s="160"/>
    </row>
    <row r="903" spans="3:3" ht="12.75" customHeight="1">
      <c r="C903" s="160"/>
    </row>
    <row r="904" spans="3:3" ht="12.75" customHeight="1">
      <c r="C904" s="160"/>
    </row>
    <row r="905" spans="3:3" ht="12.75" customHeight="1">
      <c r="C905" s="160"/>
    </row>
    <row r="906" spans="3:3" ht="12.75" customHeight="1">
      <c r="C906" s="160"/>
    </row>
    <row r="907" spans="3:3" ht="12.75" customHeight="1">
      <c r="C907" s="160"/>
    </row>
    <row r="908" spans="3:3" ht="12.75" customHeight="1">
      <c r="C908" s="160"/>
    </row>
    <row r="909" spans="3:3" ht="12.75" customHeight="1">
      <c r="C909" s="160"/>
    </row>
    <row r="910" spans="3:3" ht="12.75" customHeight="1">
      <c r="C910" s="160"/>
    </row>
    <row r="911" spans="3:3" ht="12.75" customHeight="1">
      <c r="C911" s="160"/>
    </row>
    <row r="912" spans="3:3" ht="12.75" customHeight="1">
      <c r="C912" s="160"/>
    </row>
    <row r="913" spans="3:3" ht="12.75" customHeight="1">
      <c r="C913" s="160"/>
    </row>
    <row r="914" spans="3:3" ht="12.75" customHeight="1">
      <c r="C914" s="160"/>
    </row>
    <row r="915" spans="3:3" ht="12.75" customHeight="1">
      <c r="C915" s="160"/>
    </row>
    <row r="916" spans="3:3" ht="12.75" customHeight="1">
      <c r="C916" s="160"/>
    </row>
    <row r="917" spans="3:3" ht="12.75" customHeight="1">
      <c r="C917" s="160"/>
    </row>
    <row r="918" spans="3:3" ht="12.75" customHeight="1">
      <c r="C918" s="160"/>
    </row>
    <row r="919" spans="3:3" ht="12.75" customHeight="1">
      <c r="C919" s="160"/>
    </row>
    <row r="920" spans="3:3" ht="12.75" customHeight="1">
      <c r="C920" s="160"/>
    </row>
    <row r="921" spans="3:3" ht="12.75" customHeight="1">
      <c r="C921" s="160"/>
    </row>
    <row r="922" spans="3:3" ht="12.75" customHeight="1">
      <c r="C922" s="160"/>
    </row>
    <row r="923" spans="3:3" ht="12.75" customHeight="1">
      <c r="C923" s="160"/>
    </row>
    <row r="924" spans="3:3" ht="12.75" customHeight="1">
      <c r="C924" s="160"/>
    </row>
    <row r="925" spans="3:3" ht="12.75" customHeight="1">
      <c r="C925" s="160"/>
    </row>
    <row r="926" spans="3:3" ht="12.75" customHeight="1">
      <c r="C926" s="160"/>
    </row>
    <row r="927" spans="3:3" ht="12.75" customHeight="1">
      <c r="C927" s="160"/>
    </row>
    <row r="928" spans="3:3" ht="12.75" customHeight="1">
      <c r="C928" s="160"/>
    </row>
    <row r="929" spans="3:3" ht="12.75" customHeight="1">
      <c r="C929" s="160"/>
    </row>
    <row r="930" spans="3:3" ht="12.75" customHeight="1">
      <c r="C930" s="160"/>
    </row>
    <row r="931" spans="3:3" ht="12.75" customHeight="1">
      <c r="C931" s="160"/>
    </row>
    <row r="932" spans="3:3" ht="12.75" customHeight="1">
      <c r="C932" s="160"/>
    </row>
    <row r="933" spans="3:3" ht="12.75" customHeight="1">
      <c r="C933" s="160"/>
    </row>
    <row r="934" spans="3:3" ht="12.75" customHeight="1">
      <c r="C934" s="160"/>
    </row>
    <row r="935" spans="3:3" ht="12.75" customHeight="1">
      <c r="C935" s="160"/>
    </row>
    <row r="936" spans="3:3" ht="12.75" customHeight="1">
      <c r="C936" s="160"/>
    </row>
    <row r="937" spans="3:3" ht="12.75" customHeight="1">
      <c r="C937" s="160"/>
    </row>
    <row r="938" spans="3:3" ht="12.75" customHeight="1">
      <c r="C938" s="160"/>
    </row>
    <row r="939" spans="3:3" ht="12.75" customHeight="1">
      <c r="C939" s="160"/>
    </row>
    <row r="940" spans="3:3" ht="12.75" customHeight="1">
      <c r="C940" s="160"/>
    </row>
    <row r="941" spans="3:3" ht="12.75" customHeight="1">
      <c r="C941" s="160"/>
    </row>
    <row r="942" spans="3:3" ht="12.75" customHeight="1">
      <c r="C942" s="160"/>
    </row>
    <row r="943" spans="3:3" ht="12.75" customHeight="1">
      <c r="C943" s="160"/>
    </row>
    <row r="944" spans="3:3" ht="12.75" customHeight="1">
      <c r="C944" s="160"/>
    </row>
    <row r="945" spans="3:3" ht="12.75" customHeight="1">
      <c r="C945" s="160"/>
    </row>
    <row r="946" spans="3:3" ht="12.75" customHeight="1">
      <c r="C946" s="160"/>
    </row>
    <row r="947" spans="3:3" ht="12.75" customHeight="1">
      <c r="C947" s="160"/>
    </row>
    <row r="948" spans="3:3" ht="12.75" customHeight="1">
      <c r="C948" s="160"/>
    </row>
    <row r="949" spans="3:3" ht="12.75" customHeight="1">
      <c r="C949" s="160"/>
    </row>
    <row r="950" spans="3:3" ht="12.75" customHeight="1">
      <c r="C950" s="160"/>
    </row>
    <row r="951" spans="3:3" ht="12.75" customHeight="1">
      <c r="C951" s="160"/>
    </row>
    <row r="952" spans="3:3" ht="12.75" customHeight="1">
      <c r="C952" s="160"/>
    </row>
    <row r="953" spans="3:3" ht="12.75" customHeight="1">
      <c r="C953" s="160"/>
    </row>
    <row r="954" spans="3:3" ht="12.75" customHeight="1">
      <c r="C954" s="160"/>
    </row>
    <row r="955" spans="3:3" ht="12.75" customHeight="1">
      <c r="C955" s="160"/>
    </row>
    <row r="956" spans="3:3" ht="12.75" customHeight="1">
      <c r="C956" s="160"/>
    </row>
    <row r="957" spans="3:3" ht="12.75" customHeight="1">
      <c r="C957" s="160"/>
    </row>
    <row r="958" spans="3:3" ht="12.75" customHeight="1">
      <c r="C958" s="160"/>
    </row>
    <row r="959" spans="3:3" ht="12.75" customHeight="1">
      <c r="C959" s="160"/>
    </row>
    <row r="960" spans="3:3" ht="12.75" customHeight="1">
      <c r="C960" s="160"/>
    </row>
    <row r="961" spans="3:3" ht="12.75" customHeight="1">
      <c r="C961" s="160"/>
    </row>
    <row r="962" spans="3:3" ht="12.75" customHeight="1">
      <c r="C962" s="160"/>
    </row>
    <row r="963" spans="3:3" ht="12.75" customHeight="1">
      <c r="C963" s="160"/>
    </row>
    <row r="964" spans="3:3" ht="12.75" customHeight="1">
      <c r="C964" s="160"/>
    </row>
    <row r="965" spans="3:3" ht="12.75" customHeight="1">
      <c r="C965" s="160"/>
    </row>
    <row r="966" spans="3:3" ht="12.75" customHeight="1">
      <c r="C966" s="160"/>
    </row>
    <row r="967" spans="3:3" ht="12.75" customHeight="1">
      <c r="C967" s="160"/>
    </row>
    <row r="968" spans="3:3" ht="12.75" customHeight="1">
      <c r="C968" s="160"/>
    </row>
    <row r="969" spans="3:3" ht="12.75" customHeight="1">
      <c r="C969" s="160"/>
    </row>
    <row r="970" spans="3:3" ht="12.75" customHeight="1">
      <c r="C970" s="160"/>
    </row>
    <row r="971" spans="3:3" ht="12.75" customHeight="1">
      <c r="C971" s="160"/>
    </row>
    <row r="972" spans="3:3" ht="12.75" customHeight="1">
      <c r="C972" s="160"/>
    </row>
    <row r="973" spans="3:3" ht="12.75" customHeight="1">
      <c r="C973" s="160"/>
    </row>
    <row r="974" spans="3:3" ht="12.75" customHeight="1">
      <c r="C974" s="160"/>
    </row>
    <row r="975" spans="3:3" ht="12.75" customHeight="1">
      <c r="C975" s="160"/>
    </row>
    <row r="976" spans="3:3" ht="12.75" customHeight="1">
      <c r="C976" s="160"/>
    </row>
    <row r="977" spans="3:3" ht="12.75" customHeight="1">
      <c r="C977" s="160"/>
    </row>
    <row r="978" spans="3:3" ht="12.75" customHeight="1">
      <c r="C978" s="160"/>
    </row>
    <row r="979" spans="3:3" ht="12.75" customHeight="1">
      <c r="C979" s="160"/>
    </row>
    <row r="980" spans="3:3" ht="12.75" customHeight="1">
      <c r="C980" s="160"/>
    </row>
    <row r="981" spans="3:3" ht="12.75" customHeight="1">
      <c r="C981" s="160"/>
    </row>
    <row r="982" spans="3:3" ht="12.75" customHeight="1">
      <c r="C982" s="160"/>
    </row>
    <row r="983" spans="3:3" ht="12.75" customHeight="1">
      <c r="C983" s="160"/>
    </row>
    <row r="984" spans="3:3" ht="12.75" customHeight="1">
      <c r="C984" s="160"/>
    </row>
    <row r="985" spans="3:3" ht="12.75" customHeight="1">
      <c r="C985" s="160"/>
    </row>
    <row r="986" spans="3:3" ht="12.75" customHeight="1">
      <c r="C986" s="160"/>
    </row>
    <row r="987" spans="3:3" ht="12.75" customHeight="1">
      <c r="C987" s="160"/>
    </row>
    <row r="988" spans="3:3" ht="12.75" customHeight="1">
      <c r="C988" s="160"/>
    </row>
    <row r="989" spans="3:3" ht="12.75" customHeight="1">
      <c r="C989" s="160"/>
    </row>
    <row r="990" spans="3:3" ht="12.75" customHeight="1">
      <c r="C990" s="160"/>
    </row>
    <row r="991" spans="3:3" ht="12.75" customHeight="1">
      <c r="C991" s="160"/>
    </row>
    <row r="992" spans="3:3" ht="12.75" customHeight="1">
      <c r="C992" s="160"/>
    </row>
    <row r="993" spans="3:3" ht="12.75" customHeight="1">
      <c r="C993" s="160"/>
    </row>
    <row r="994" spans="3:3" ht="12.75" customHeight="1">
      <c r="C994" s="160"/>
    </row>
    <row r="995" spans="3:3" ht="12.75" customHeight="1">
      <c r="C995" s="160"/>
    </row>
    <row r="996" spans="3:3" ht="12.75" customHeight="1">
      <c r="C996" s="160"/>
    </row>
    <row r="997" spans="3:3" ht="12.75" customHeight="1">
      <c r="C997" s="160"/>
    </row>
    <row r="998" spans="3:3" ht="12.75" customHeight="1">
      <c r="C998" s="160"/>
    </row>
    <row r="999" spans="3:3" ht="12.75" customHeight="1">
      <c r="C999" s="160"/>
    </row>
    <row r="1000" spans="3:3" ht="12.75" customHeight="1">
      <c r="C1000" s="16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Isabelle</dc:creator>
  <cp:keywords/>
  <dc:description/>
  <cp:lastModifiedBy/>
  <cp:revision/>
  <dcterms:created xsi:type="dcterms:W3CDTF">2016-03-26T20:20:06Z</dcterms:created>
  <dcterms:modified xsi:type="dcterms:W3CDTF">2025-03-17T15:56:06Z</dcterms:modified>
  <cp:category/>
  <cp:contentStatus/>
</cp:coreProperties>
</file>